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 defaultThemeVersion="124226"/>
  <bookViews>
    <workbookView xWindow="-15" yWindow="-15" windowWidth="19320" windowHeight="15480" activeTab="6"/>
  </bookViews>
  <sheets>
    <sheet name="Enseignement" sheetId="9" r:id="rId1"/>
    <sheet name="Publications" sheetId="1" r:id="rId2"/>
    <sheet name="Essais" sheetId="30" r:id="rId3"/>
    <sheet name="Inclusions-P" sheetId="7" r:id="rId4"/>
    <sheet name="Inclusions-I" sheetId="8" r:id="rId5"/>
    <sheet name="Score-global" sheetId="31" r:id="rId6"/>
    <sheet name="Credits-PM-2015" sheetId="37" r:id="rId7"/>
  </sheets>
  <definedNames>
    <definedName name="_xlnm._FilterDatabase" localSheetId="6" hidden="1">'Credits-PM-2015'!$D$1:$D$153</definedName>
    <definedName name="_xlnm._FilterDatabase" localSheetId="0" hidden="1">Enseignement!$E$1:$E$148</definedName>
    <definedName name="_xlnm._FilterDatabase" localSheetId="2" hidden="1">Essais!$E$1:$E$148</definedName>
    <definedName name="_xlnm._FilterDatabase" localSheetId="4" hidden="1">'Inclusions-I'!$E$1:$E$149</definedName>
    <definedName name="_xlnm._FilterDatabase" localSheetId="3" hidden="1">'Inclusions-P'!$E$1:$E$149</definedName>
    <definedName name="_xlnm._FilterDatabase" localSheetId="1" hidden="1">Publications!$E$1:$E$167</definedName>
    <definedName name="_xlnm._FilterDatabase" localSheetId="5" hidden="1">'Score-global'!$E$1:$E$167</definedName>
    <definedName name="_xlnm.Print_Area" localSheetId="6">'Credits-PM-2015'!$B$1:$G$149</definedName>
    <definedName name="_xlnm.Print_Area" localSheetId="0">Enseignement!$A$1:$I$148</definedName>
    <definedName name="_xlnm.Print_Area" localSheetId="2">Essais!$A$1:$I$148</definedName>
    <definedName name="_xlnm.Print_Area" localSheetId="4">'Inclusions-I'!$A$1:$I$148</definedName>
    <definedName name="_xlnm.Print_Area" localSheetId="3">'Inclusions-P'!$A$1:$I$148</definedName>
    <definedName name="_xlnm.Print_Area" localSheetId="1">Publications!$A$1:$J$148</definedName>
    <definedName name="_xlnm.Print_Area" localSheetId="5">'Score-global'!$A$1:$K$148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3" i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2"/>
  <c r="G148" i="31"/>
  <c r="H148"/>
  <c r="I148"/>
  <c r="J148"/>
  <c r="F148"/>
  <c r="F149" i="37"/>
  <c r="G157"/>
  <c r="G159" s="1"/>
  <c r="G160" s="1"/>
  <c r="G156"/>
  <c r="G158" l="1"/>
  <c r="H148" i="9"/>
  <c r="G148"/>
  <c r="F148"/>
  <c r="I28" s="1"/>
  <c r="I128"/>
  <c r="I43"/>
  <c r="I109"/>
  <c r="I5"/>
  <c r="I19"/>
  <c r="I37"/>
  <c r="I53"/>
  <c r="I71"/>
  <c r="I89"/>
  <c r="I105"/>
  <c r="I123"/>
  <c r="I139"/>
  <c r="I6"/>
  <c r="I14"/>
  <c r="I22"/>
  <c r="I30"/>
  <c r="I38"/>
  <c r="I46"/>
  <c r="I54"/>
  <c r="I62"/>
  <c r="I70"/>
  <c r="I78"/>
  <c r="I86"/>
  <c r="I94"/>
  <c r="I102"/>
  <c r="I110"/>
  <c r="I118"/>
  <c r="I126"/>
  <c r="I134"/>
  <c r="I142"/>
  <c r="I7"/>
  <c r="I23"/>
  <c r="I39"/>
  <c r="I55"/>
  <c r="I69"/>
  <c r="I85"/>
  <c r="I99"/>
  <c r="I113"/>
  <c r="I129"/>
  <c r="I145"/>
  <c r="I15"/>
  <c r="I33"/>
  <c r="I49"/>
  <c r="I65"/>
  <c r="I83"/>
  <c r="I101"/>
  <c r="I119"/>
  <c r="I135"/>
  <c r="I4"/>
  <c r="I12"/>
  <c r="I20"/>
  <c r="I32"/>
  <c r="I40"/>
  <c r="I48"/>
  <c r="I56"/>
  <c r="I64"/>
  <c r="I72"/>
  <c r="I80"/>
  <c r="I88"/>
  <c r="I96"/>
  <c r="I108"/>
  <c r="I120"/>
  <c r="I132"/>
  <c r="I144"/>
  <c r="I27"/>
  <c r="I51"/>
  <c r="I81"/>
  <c r="I103"/>
  <c r="I133"/>
  <c r="H148" i="30"/>
  <c r="I53" s="1"/>
  <c r="G148"/>
  <c r="I113" s="1"/>
  <c r="F148"/>
  <c r="I6"/>
  <c r="I2"/>
  <c r="I131"/>
  <c r="I105"/>
  <c r="I87"/>
  <c r="I71"/>
  <c r="I59"/>
  <c r="I49"/>
  <c r="I41"/>
  <c r="I33"/>
  <c r="I25"/>
  <c r="I17"/>
  <c r="I9"/>
  <c r="I147"/>
  <c r="I133"/>
  <c r="I119"/>
  <c r="I103"/>
  <c r="I89"/>
  <c r="I73"/>
  <c r="I144"/>
  <c r="I136"/>
  <c r="I132"/>
  <c r="I128"/>
  <c r="I124"/>
  <c r="I120"/>
  <c r="I116"/>
  <c r="I112"/>
  <c r="I108"/>
  <c r="I104"/>
  <c r="I100"/>
  <c r="I96"/>
  <c r="I92"/>
  <c r="I88"/>
  <c r="I84"/>
  <c r="I80"/>
  <c r="I76"/>
  <c r="I72"/>
  <c r="I68"/>
  <c r="I64"/>
  <c r="I60"/>
  <c r="I56"/>
  <c r="I52"/>
  <c r="I48"/>
  <c r="I44"/>
  <c r="I40"/>
  <c r="I36"/>
  <c r="I32"/>
  <c r="I28"/>
  <c r="I24"/>
  <c r="I20"/>
  <c r="I16"/>
  <c r="I12"/>
  <c r="I8"/>
  <c r="I4"/>
  <c r="I143"/>
  <c r="I135"/>
  <c r="I127"/>
  <c r="I117"/>
  <c r="I109"/>
  <c r="I101"/>
  <c r="I93"/>
  <c r="I83"/>
  <c r="I75"/>
  <c r="I67"/>
  <c r="I61"/>
  <c r="I57"/>
  <c r="I51"/>
  <c r="I47"/>
  <c r="I43"/>
  <c r="I39"/>
  <c r="I35"/>
  <c r="I31"/>
  <c r="I27"/>
  <c r="I23"/>
  <c r="I19"/>
  <c r="I15"/>
  <c r="I11"/>
  <c r="I7"/>
  <c r="I3"/>
  <c r="I145"/>
  <c r="I137"/>
  <c r="I129"/>
  <c r="I121"/>
  <c r="I115"/>
  <c r="I107"/>
  <c r="I99"/>
  <c r="I91"/>
  <c r="I85"/>
  <c r="I77"/>
  <c r="I69"/>
  <c r="I146"/>
  <c r="I142"/>
  <c r="I138"/>
  <c r="I134"/>
  <c r="I130"/>
  <c r="I126"/>
  <c r="I122"/>
  <c r="I118"/>
  <c r="I114"/>
  <c r="I110"/>
  <c r="I106"/>
  <c r="I102"/>
  <c r="I98"/>
  <c r="I94"/>
  <c r="I90"/>
  <c r="I86"/>
  <c r="I82"/>
  <c r="I78"/>
  <c r="I74"/>
  <c r="I70"/>
  <c r="I66"/>
  <c r="I62"/>
  <c r="I58"/>
  <c r="I54"/>
  <c r="I50"/>
  <c r="I46"/>
  <c r="I42"/>
  <c r="I38"/>
  <c r="I34"/>
  <c r="I30"/>
  <c r="I26"/>
  <c r="I22"/>
  <c r="I18"/>
  <c r="I14"/>
  <c r="I10"/>
  <c r="G148" i="8"/>
  <c r="H148"/>
  <c r="F148"/>
  <c r="I3" s="1"/>
  <c r="I5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105"/>
  <c r="I109"/>
  <c r="I113"/>
  <c r="I117"/>
  <c r="I121"/>
  <c r="I125"/>
  <c r="I129"/>
  <c r="I133"/>
  <c r="I137"/>
  <c r="I141"/>
  <c r="I145"/>
  <c r="I2"/>
  <c r="I6"/>
  <c r="I10"/>
  <c r="I14"/>
  <c r="I18"/>
  <c r="I22"/>
  <c r="I26"/>
  <c r="I30"/>
  <c r="I34"/>
  <c r="I38"/>
  <c r="I42"/>
  <c r="I46"/>
  <c r="I50"/>
  <c r="I54"/>
  <c r="I58"/>
  <c r="I62"/>
  <c r="I66"/>
  <c r="I70"/>
  <c r="I74"/>
  <c r="I78"/>
  <c r="I82"/>
  <c r="I86"/>
  <c r="I90"/>
  <c r="I94"/>
  <c r="I98"/>
  <c r="I102"/>
  <c r="I106"/>
  <c r="I110"/>
  <c r="I114"/>
  <c r="I118"/>
  <c r="I122"/>
  <c r="I126"/>
  <c r="I130"/>
  <c r="I134"/>
  <c r="I138"/>
  <c r="I142"/>
  <c r="I146"/>
  <c r="G148" i="7"/>
  <c r="H148"/>
  <c r="F148"/>
  <c r="I3" s="1"/>
  <c r="I5"/>
  <c r="I9"/>
  <c r="I13"/>
  <c r="I17"/>
  <c r="I21"/>
  <c r="I25"/>
  <c r="I29"/>
  <c r="I33"/>
  <c r="I37"/>
  <c r="I41"/>
  <c r="I45"/>
  <c r="I49"/>
  <c r="I53"/>
  <c r="I57"/>
  <c r="I61"/>
  <c r="I65"/>
  <c r="I69"/>
  <c r="I73"/>
  <c r="I77"/>
  <c r="I81"/>
  <c r="I85"/>
  <c r="I89"/>
  <c r="I93"/>
  <c r="I97"/>
  <c r="I101"/>
  <c r="I105"/>
  <c r="I109"/>
  <c r="I113"/>
  <c r="I117"/>
  <c r="I121"/>
  <c r="I125"/>
  <c r="I129"/>
  <c r="I133"/>
  <c r="I137"/>
  <c r="I141"/>
  <c r="I145"/>
  <c r="I4"/>
  <c r="I10"/>
  <c r="I14"/>
  <c r="I18"/>
  <c r="I22"/>
  <c r="I28"/>
  <c r="I34"/>
  <c r="I40"/>
  <c r="I48"/>
  <c r="I54"/>
  <c r="I60"/>
  <c r="I68"/>
  <c r="I76"/>
  <c r="I84"/>
  <c r="I90"/>
  <c r="I98"/>
  <c r="I106"/>
  <c r="I114"/>
  <c r="I122"/>
  <c r="I130"/>
  <c r="I136"/>
  <c r="I144"/>
  <c r="I6"/>
  <c r="I32"/>
  <c r="I42"/>
  <c r="I52"/>
  <c r="I62"/>
  <c r="I70"/>
  <c r="I78"/>
  <c r="I86"/>
  <c r="I96"/>
  <c r="I104"/>
  <c r="I112"/>
  <c r="I120"/>
  <c r="I128"/>
  <c r="I138"/>
  <c r="I146"/>
  <c r="H148" i="1"/>
  <c r="I148"/>
  <c r="G148"/>
  <c r="F148"/>
  <c r="K3" i="3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2"/>
  <c r="K148" s="1"/>
  <c r="I141" i="9" l="1"/>
  <c r="I117"/>
  <c r="I95"/>
  <c r="I67"/>
  <c r="I35"/>
  <c r="I13"/>
  <c r="I140"/>
  <c r="I124"/>
  <c r="I112"/>
  <c r="I104"/>
  <c r="I92"/>
  <c r="I84"/>
  <c r="I76"/>
  <c r="I68"/>
  <c r="I60"/>
  <c r="I52"/>
  <c r="I44"/>
  <c r="I36"/>
  <c r="I24"/>
  <c r="I16"/>
  <c r="I8"/>
  <c r="I143"/>
  <c r="I127"/>
  <c r="I111"/>
  <c r="I93"/>
  <c r="I75"/>
  <c r="I57"/>
  <c r="I41"/>
  <c r="I25"/>
  <c r="I9"/>
  <c r="I137"/>
  <c r="I121"/>
  <c r="I107"/>
  <c r="I91"/>
  <c r="I77"/>
  <c r="I63"/>
  <c r="I47"/>
  <c r="I31"/>
  <c r="I17"/>
  <c r="I146"/>
  <c r="I138"/>
  <c r="I130"/>
  <c r="I122"/>
  <c r="I114"/>
  <c r="I106"/>
  <c r="I98"/>
  <c r="I90"/>
  <c r="I82"/>
  <c r="I74"/>
  <c r="I66"/>
  <c r="I58"/>
  <c r="I50"/>
  <c r="I42"/>
  <c r="I34"/>
  <c r="I26"/>
  <c r="I18"/>
  <c r="I10"/>
  <c r="I147"/>
  <c r="I131"/>
  <c r="I115"/>
  <c r="I97"/>
  <c r="I79"/>
  <c r="I61"/>
  <c r="I45"/>
  <c r="I29"/>
  <c r="I11"/>
  <c r="I2"/>
  <c r="I73"/>
  <c r="I3"/>
  <c r="I100"/>
  <c r="I142" i="7"/>
  <c r="I132"/>
  <c r="I124"/>
  <c r="I116"/>
  <c r="I108"/>
  <c r="I100"/>
  <c r="I92"/>
  <c r="I82"/>
  <c r="I74"/>
  <c r="I66"/>
  <c r="I58"/>
  <c r="I46"/>
  <c r="I38"/>
  <c r="I26"/>
  <c r="I2"/>
  <c r="I140"/>
  <c r="I134"/>
  <c r="I126"/>
  <c r="I118"/>
  <c r="I110"/>
  <c r="I102"/>
  <c r="I94"/>
  <c r="I88"/>
  <c r="I80"/>
  <c r="I72"/>
  <c r="I64"/>
  <c r="I56"/>
  <c r="I50"/>
  <c r="I44"/>
  <c r="I36"/>
  <c r="I30"/>
  <c r="I24"/>
  <c r="I20"/>
  <c r="I16"/>
  <c r="I12"/>
  <c r="I8"/>
  <c r="I147"/>
  <c r="I143"/>
  <c r="I139"/>
  <c r="I135"/>
  <c r="I131"/>
  <c r="I127"/>
  <c r="I123"/>
  <c r="I119"/>
  <c r="I115"/>
  <c r="I111"/>
  <c r="I107"/>
  <c r="I103"/>
  <c r="I99"/>
  <c r="I95"/>
  <c r="I91"/>
  <c r="I87"/>
  <c r="I83"/>
  <c r="I79"/>
  <c r="I75"/>
  <c r="I71"/>
  <c r="I67"/>
  <c r="I63"/>
  <c r="I59"/>
  <c r="I55"/>
  <c r="I51"/>
  <c r="I47"/>
  <c r="I43"/>
  <c r="I39"/>
  <c r="I35"/>
  <c r="I31"/>
  <c r="I27"/>
  <c r="I23"/>
  <c r="I19"/>
  <c r="I15"/>
  <c r="I11"/>
  <c r="I7"/>
  <c r="I144" i="8"/>
  <c r="I140"/>
  <c r="I136"/>
  <c r="I132"/>
  <c r="I128"/>
  <c r="I124"/>
  <c r="I120"/>
  <c r="I116"/>
  <c r="I112"/>
  <c r="I108"/>
  <c r="I104"/>
  <c r="I100"/>
  <c r="I96"/>
  <c r="I92"/>
  <c r="I88"/>
  <c r="I84"/>
  <c r="I80"/>
  <c r="I76"/>
  <c r="I72"/>
  <c r="I68"/>
  <c r="I64"/>
  <c r="I60"/>
  <c r="I56"/>
  <c r="I52"/>
  <c r="I48"/>
  <c r="I44"/>
  <c r="I40"/>
  <c r="I36"/>
  <c r="I32"/>
  <c r="I28"/>
  <c r="I24"/>
  <c r="I20"/>
  <c r="I16"/>
  <c r="I12"/>
  <c r="I8"/>
  <c r="I148" s="1"/>
  <c r="I4"/>
  <c r="I147"/>
  <c r="I143"/>
  <c r="I139"/>
  <c r="I135"/>
  <c r="I131"/>
  <c r="I127"/>
  <c r="I123"/>
  <c r="I119"/>
  <c r="I115"/>
  <c r="I111"/>
  <c r="I107"/>
  <c r="I103"/>
  <c r="I99"/>
  <c r="I95"/>
  <c r="I91"/>
  <c r="I87"/>
  <c r="I83"/>
  <c r="I79"/>
  <c r="I75"/>
  <c r="I71"/>
  <c r="I67"/>
  <c r="I63"/>
  <c r="I59"/>
  <c r="I55"/>
  <c r="I51"/>
  <c r="I47"/>
  <c r="I43"/>
  <c r="I39"/>
  <c r="I35"/>
  <c r="I31"/>
  <c r="I27"/>
  <c r="I23"/>
  <c r="I19"/>
  <c r="I15"/>
  <c r="I11"/>
  <c r="I7"/>
  <c r="I140" i="30"/>
  <c r="I65"/>
  <c r="I81"/>
  <c r="I95"/>
  <c r="I111"/>
  <c r="I125"/>
  <c r="I141"/>
  <c r="I5"/>
  <c r="I13"/>
  <c r="I21"/>
  <c r="I29"/>
  <c r="I37"/>
  <c r="I45"/>
  <c r="I55"/>
  <c r="I63"/>
  <c r="I79"/>
  <c r="I97"/>
  <c r="I123"/>
  <c r="I139"/>
  <c r="I125" i="9"/>
  <c r="I87"/>
  <c r="I59"/>
  <c r="I21"/>
  <c r="I136"/>
  <c r="I116"/>
  <c r="I148" l="1"/>
  <c r="I148" i="7"/>
  <c r="J148" i="1"/>
  <c r="I148" i="30"/>
  <c r="G125" i="37" l="1"/>
  <c r="G45"/>
  <c r="G25"/>
  <c r="G13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G16"/>
  <c r="G12"/>
  <c r="G8"/>
  <c r="G4"/>
  <c r="G147"/>
  <c r="G143"/>
  <c r="G139"/>
  <c r="G135"/>
  <c r="G131"/>
  <c r="G127"/>
  <c r="G123"/>
  <c r="G119"/>
  <c r="G115"/>
  <c r="G111"/>
  <c r="G107"/>
  <c r="G103"/>
  <c r="G99"/>
  <c r="G95"/>
  <c r="G91"/>
  <c r="G87"/>
  <c r="G83"/>
  <c r="G79"/>
  <c r="G75"/>
  <c r="G71"/>
  <c r="G67"/>
  <c r="G63"/>
  <c r="G59"/>
  <c r="G55"/>
  <c r="G51"/>
  <c r="G47"/>
  <c r="G43"/>
  <c r="G39"/>
  <c r="G35"/>
  <c r="G31"/>
  <c r="G27"/>
  <c r="G23"/>
  <c r="G19"/>
  <c r="G15"/>
  <c r="G11"/>
  <c r="G7"/>
  <c r="G3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6"/>
  <c r="G22"/>
  <c r="G18"/>
  <c r="G14"/>
  <c r="G10"/>
  <c r="G6"/>
  <c r="G141"/>
  <c r="G137"/>
  <c r="G133"/>
  <c r="G129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1"/>
  <c r="G37"/>
  <c r="G33"/>
  <c r="G29"/>
  <c r="G21"/>
  <c r="G17"/>
  <c r="G9"/>
  <c r="G5"/>
  <c r="G145"/>
  <c r="G2"/>
</calcChain>
</file>

<file path=xl/sharedStrings.xml><?xml version="1.0" encoding="utf-8"?>
<sst xmlns="http://schemas.openxmlformats.org/spreadsheetml/2006/main" count="4158" uniqueCount="346">
  <si>
    <t>CH de St-Malo</t>
  </si>
  <si>
    <t>710780958</t>
  </si>
  <si>
    <t>CH Chalon-sur-Saône</t>
  </si>
  <si>
    <t>720000025</t>
  </si>
  <si>
    <t>730000015</t>
  </si>
  <si>
    <t>CH de Chambery</t>
  </si>
  <si>
    <t>Provence-Alpes-Côte d'Azur</t>
  </si>
  <si>
    <t>Bretagne</t>
  </si>
  <si>
    <t>Rhône-Alpes</t>
  </si>
  <si>
    <t>Nord-Pas-de-Calais</t>
  </si>
  <si>
    <t>Picardie</t>
  </si>
  <si>
    <t>Languedoc-Roussillon</t>
  </si>
  <si>
    <t>Pays de la Loire</t>
  </si>
  <si>
    <t>Ile-de-France</t>
  </si>
  <si>
    <t>CLCC</t>
  </si>
  <si>
    <t>Lorraine</t>
  </si>
  <si>
    <t>Normandie-Basse</t>
  </si>
  <si>
    <t>Bourgogne</t>
  </si>
  <si>
    <t>Normandie-Haute</t>
  </si>
  <si>
    <t>Aquitaine</t>
  </si>
  <si>
    <t>CH</t>
  </si>
  <si>
    <t>060785011</t>
  </si>
  <si>
    <t>540002078</t>
  </si>
  <si>
    <t>670780055</t>
  </si>
  <si>
    <t>Hôpitaux Universitaires de Strasbourg</t>
  </si>
  <si>
    <t>Alsace</t>
  </si>
  <si>
    <t>750160012</t>
  </si>
  <si>
    <t>970408589</t>
  </si>
  <si>
    <t>ZZ-Réunion</t>
  </si>
  <si>
    <t>060000528</t>
  </si>
  <si>
    <t>Nice - Centre Antoine Lacassagne</t>
  </si>
  <si>
    <t>070780358</t>
  </si>
  <si>
    <t>CH Ardèche nord</t>
  </si>
  <si>
    <t>130001647</t>
  </si>
  <si>
    <t>Marseille - Institut Paoli-Calmettes</t>
  </si>
  <si>
    <t>130001928</t>
  </si>
  <si>
    <t>Centre Gérontologique Départemental - Marseille</t>
  </si>
  <si>
    <t>EBNL</t>
  </si>
  <si>
    <t>130002157</t>
  </si>
  <si>
    <t>Hôpital Ambroise Paré - Paul Desbief</t>
  </si>
  <si>
    <t>130041916</t>
  </si>
  <si>
    <t>CHI Aix-Pertuis</t>
  </si>
  <si>
    <t>130786049</t>
  </si>
  <si>
    <t>Assistance Publique - Hôpitaux de Marseille</t>
  </si>
  <si>
    <t>140000100</t>
  </si>
  <si>
    <t>CHU Côte de Nacre - Caen</t>
  </si>
  <si>
    <t>140000555</t>
  </si>
  <si>
    <t>Caen - Centre François Baclesse</t>
  </si>
  <si>
    <t>170023279</t>
  </si>
  <si>
    <t>Groupe Hospitalier La Rochelle Ré Aunis</t>
  </si>
  <si>
    <t>Poitou-Charentes</t>
  </si>
  <si>
    <t>210780581</t>
  </si>
  <si>
    <t>CHU de Dijon</t>
  </si>
  <si>
    <t>210987731</t>
  </si>
  <si>
    <t>Dijon - Centre Georges-François Leclerc</t>
  </si>
  <si>
    <t>220000020</t>
  </si>
  <si>
    <t>CH Saint-Brieuc</t>
  </si>
  <si>
    <t>220000640</t>
  </si>
  <si>
    <t>Clinique Armoricaine de Radiologie</t>
  </si>
  <si>
    <t>240000117</t>
  </si>
  <si>
    <t>CH de Périgueux</t>
  </si>
  <si>
    <t>250000015</t>
  </si>
  <si>
    <t>CHU de Besancon</t>
  </si>
  <si>
    <t>Franche-Comté</t>
  </si>
  <si>
    <t>280000134</t>
  </si>
  <si>
    <t>CH de Chartres</t>
  </si>
  <si>
    <t>Centre</t>
  </si>
  <si>
    <t>290000017</t>
  </si>
  <si>
    <t>CHRU de Brest</t>
  </si>
  <si>
    <t>290021542</t>
  </si>
  <si>
    <t>CH des pays de Morlaix</t>
  </si>
  <si>
    <t>300780038</t>
  </si>
  <si>
    <t>CHU de Nimes</t>
  </si>
  <si>
    <t>310000096</t>
  </si>
  <si>
    <t>Clinique Pasteur Toulouse</t>
  </si>
  <si>
    <t>Midi-Pyrénées</t>
  </si>
  <si>
    <t>310781406</t>
  </si>
  <si>
    <t>CHU de Toulouse</t>
  </si>
  <si>
    <t>310782347</t>
  </si>
  <si>
    <t>Toulouse - Institut Claudius Regaud</t>
  </si>
  <si>
    <t>330000274</t>
  </si>
  <si>
    <t>Polyclinique Bordeaux Nord Aquitaine</t>
  </si>
  <si>
    <t>330000662</t>
  </si>
  <si>
    <t>Bordeaux - Institut Bergonié</t>
  </si>
  <si>
    <t>330021429</t>
  </si>
  <si>
    <t>Clinique du sport Bordeaux-Mérignac</t>
  </si>
  <si>
    <t>330781196</t>
  </si>
  <si>
    <t>340000207</t>
  </si>
  <si>
    <t>340780055</t>
  </si>
  <si>
    <t>CH Cayenne</t>
  </si>
  <si>
    <t>ZZ-Guyane</t>
  </si>
  <si>
    <t>970302121</t>
  </si>
  <si>
    <t>CH de l'ouest guyanais</t>
  </si>
  <si>
    <t>FINESS</t>
  </si>
  <si>
    <t>350000303</t>
  </si>
  <si>
    <t>CHP Saint-Grégoire</t>
  </si>
  <si>
    <t>350002812</t>
  </si>
  <si>
    <t>Rennes - Centre Eugène Marquis</t>
  </si>
  <si>
    <t>350005179</t>
  </si>
  <si>
    <t>CHU de Rennes</t>
  </si>
  <si>
    <t>370000481</t>
  </si>
  <si>
    <t>CHRU de Tours</t>
  </si>
  <si>
    <t>380780080</t>
  </si>
  <si>
    <t>CHU de Grenoble</t>
  </si>
  <si>
    <t>420010233</t>
  </si>
  <si>
    <t>Institut de Cancérologie de la Loire</t>
  </si>
  <si>
    <t>420784878</t>
  </si>
  <si>
    <t>CHU de Saint-Etienne</t>
  </si>
  <si>
    <t>440000289</t>
  </si>
  <si>
    <t>CHU de Nantes</t>
  </si>
  <si>
    <t>450000088</t>
  </si>
  <si>
    <t>470000316</t>
  </si>
  <si>
    <t>CH d'Agen</t>
  </si>
  <si>
    <t>490000031</t>
  </si>
  <si>
    <t>CHU d'Angers</t>
  </si>
  <si>
    <t>500000013</t>
  </si>
  <si>
    <t>Centre Hospitalier Public du Cotentin</t>
  </si>
  <si>
    <t>510000029</t>
  </si>
  <si>
    <t>CHU de Reims</t>
  </si>
  <si>
    <t>Champagne-Ardenne</t>
  </si>
  <si>
    <t>510000060</t>
  </si>
  <si>
    <t>510000516</t>
  </si>
  <si>
    <t>Reims - Institut Jean Godinot</t>
  </si>
  <si>
    <t>540001286</t>
  </si>
  <si>
    <t>Nancy - Centre Alexis Vautrin</t>
  </si>
  <si>
    <t>540020112</t>
  </si>
  <si>
    <t>550003354</t>
  </si>
  <si>
    <t>CH Bar-le-Duc</t>
  </si>
  <si>
    <t>560005746</t>
  </si>
  <si>
    <t>CH Bretagne Sud</t>
  </si>
  <si>
    <t>560023210</t>
  </si>
  <si>
    <t>CH Bretagne Atlantique</t>
  </si>
  <si>
    <t>570005165</t>
  </si>
  <si>
    <t>590000188</t>
  </si>
  <si>
    <t>Lille - Centre Oscar Lambret</t>
  </si>
  <si>
    <t>590780193</t>
  </si>
  <si>
    <t>CHRU de Lille</t>
  </si>
  <si>
    <t>590781415</t>
  </si>
  <si>
    <t>CH de Dunkerque</t>
  </si>
  <si>
    <t>590781803</t>
  </si>
  <si>
    <t>CH Sambre-Avesnois</t>
  </si>
  <si>
    <t>590781902</t>
  </si>
  <si>
    <t>590782215</t>
  </si>
  <si>
    <t>CH de Valenciennes</t>
  </si>
  <si>
    <t>590782421</t>
  </si>
  <si>
    <t>CH de Roubaix</t>
  </si>
  <si>
    <t>600100721</t>
  </si>
  <si>
    <t>CHI de Compiègne-Noyon</t>
  </si>
  <si>
    <t>600101984</t>
  </si>
  <si>
    <t>Groupe Hospitalier Public du Sud de l'Oise</t>
  </si>
  <si>
    <t>620100057</t>
  </si>
  <si>
    <t>CH d'Arras</t>
  </si>
  <si>
    <t>620100651</t>
  </si>
  <si>
    <t>CH Béthune</t>
  </si>
  <si>
    <t>620100685</t>
  </si>
  <si>
    <t>CH de Lens</t>
  </si>
  <si>
    <t>620103440</t>
  </si>
  <si>
    <t>CH de Boulogne</t>
  </si>
  <si>
    <t>630000479</t>
  </si>
  <si>
    <t>Clermont - Centre Jean Perrin</t>
  </si>
  <si>
    <t>Auvergne</t>
  </si>
  <si>
    <t>630780989</t>
  </si>
  <si>
    <t>CHU de Clermont-Ferrand</t>
  </si>
  <si>
    <t>640780417</t>
  </si>
  <si>
    <t>CH de la Côte Basque</t>
  </si>
  <si>
    <t>640781290</t>
  </si>
  <si>
    <t>CH de Pau</t>
  </si>
  <si>
    <t>660780180</t>
  </si>
  <si>
    <t>Centre Hospitalier de Perpignan</t>
  </si>
  <si>
    <t>670000033</t>
  </si>
  <si>
    <t>Strasbourg - Centre Paul Strauss</t>
  </si>
  <si>
    <t>680000486</t>
  </si>
  <si>
    <t>CH de Mulhouse</t>
  </si>
  <si>
    <t>680000973</t>
  </si>
  <si>
    <t>Hôpitaux civils de Colmar</t>
  </si>
  <si>
    <t>690000880</t>
  </si>
  <si>
    <t>Lyon - Centre Léon Bérard</t>
  </si>
  <si>
    <t>690780101</t>
  </si>
  <si>
    <t>CH Le Vinatier</t>
  </si>
  <si>
    <t>690781810</t>
  </si>
  <si>
    <t>Hospices civils de Lyon</t>
  </si>
  <si>
    <t>CH de Béziers</t>
  </si>
  <si>
    <t>340780477</t>
  </si>
  <si>
    <t>CHU de Montpellier</t>
  </si>
  <si>
    <t>350000022</t>
  </si>
  <si>
    <t>690782222</t>
  </si>
  <si>
    <t>CH - Hôpital Nord Ouest Villefranche sur Saône</t>
  </si>
  <si>
    <t>710780263</t>
  </si>
  <si>
    <t>CH de Mâcon</t>
  </si>
  <si>
    <t>740781133</t>
  </si>
  <si>
    <t>CH de la région d'Annecy</t>
  </si>
  <si>
    <t>740790258</t>
  </si>
  <si>
    <t>CH Alpes-Léman</t>
  </si>
  <si>
    <t>740790381</t>
  </si>
  <si>
    <t>CH Hôpitaux du Léman</t>
  </si>
  <si>
    <t>750000549</t>
  </si>
  <si>
    <t>Fondation Ophtalmologique Adolphe de Rothschild</t>
  </si>
  <si>
    <t>750050932</t>
  </si>
  <si>
    <t>GCS</t>
  </si>
  <si>
    <t>750110025</t>
  </si>
  <si>
    <t>750140014</t>
  </si>
  <si>
    <t>750150104</t>
  </si>
  <si>
    <t>Institut Mutualiste Montsouris</t>
  </si>
  <si>
    <t>750150260</t>
  </si>
  <si>
    <t>Groupe Hospitalier Diaconesses Croix Saint Simon</t>
  </si>
  <si>
    <t>750712184</t>
  </si>
  <si>
    <t>Assistance Publique - Hôpitaux de Paris</t>
  </si>
  <si>
    <t>750821092</t>
  </si>
  <si>
    <t>Service de Santé des Armées</t>
  </si>
  <si>
    <t>SSA</t>
  </si>
  <si>
    <t>760000166</t>
  </si>
  <si>
    <t>Rouen - Centre Henri Becquerel</t>
  </si>
  <si>
    <t>760000315</t>
  </si>
  <si>
    <t>Clinique Mathilde</t>
  </si>
  <si>
    <t>760780239</t>
  </si>
  <si>
    <t>CHU de Rouen</t>
  </si>
  <si>
    <t>760780726</t>
  </si>
  <si>
    <t>Groupe Hospitaler du Havre</t>
  </si>
  <si>
    <t>770110054</t>
  </si>
  <si>
    <t>CH de Melun</t>
  </si>
  <si>
    <t>780000287</t>
  </si>
  <si>
    <t>CH François Quesnay Mantes la Jolie</t>
  </si>
  <si>
    <t>780001236</t>
  </si>
  <si>
    <t>780110078</t>
  </si>
  <si>
    <t>800000044</t>
  </si>
  <si>
    <t>CHU d'Amiens</t>
  </si>
  <si>
    <t>800000119</t>
  </si>
  <si>
    <t>CH Philippe Pinel</t>
  </si>
  <si>
    <t>830100525</t>
  </si>
  <si>
    <t>CH de Draguignan</t>
  </si>
  <si>
    <t>830100566</t>
  </si>
  <si>
    <t>830100616</t>
  </si>
  <si>
    <t>CH de Toulon</t>
  </si>
  <si>
    <t>840000350</t>
  </si>
  <si>
    <t>840006597</t>
  </si>
  <si>
    <t>CH d'Avignon</t>
  </si>
  <si>
    <t>850000019</t>
  </si>
  <si>
    <t>CHD Vendée</t>
  </si>
  <si>
    <t>860780048</t>
  </si>
  <si>
    <t>CH Henri Laborit</t>
  </si>
  <si>
    <t>860780980</t>
  </si>
  <si>
    <t>CHU de Poitiers</t>
  </si>
  <si>
    <t>870000015</t>
  </si>
  <si>
    <t>CHU de Limoges</t>
  </si>
  <si>
    <t>Limousin</t>
  </si>
  <si>
    <t>880007059</t>
  </si>
  <si>
    <t>CHI Épinal</t>
  </si>
  <si>
    <t>900000365</t>
  </si>
  <si>
    <t>CH de Belfort-Montbéliard</t>
  </si>
  <si>
    <t>910002773</t>
  </si>
  <si>
    <t>CH Sud Francilien</t>
  </si>
  <si>
    <t>910019447</t>
  </si>
  <si>
    <t>Centre Hospitalier Sud Essonne</t>
  </si>
  <si>
    <t>910110063</t>
  </si>
  <si>
    <t>920000684</t>
  </si>
  <si>
    <t>Centre Chirurgical Marie Lannelongue</t>
  </si>
  <si>
    <t>920110020</t>
  </si>
  <si>
    <t>920810736</t>
  </si>
  <si>
    <t>Clinique Ambroise Paré</t>
  </si>
  <si>
    <t>930021480</t>
  </si>
  <si>
    <t>GHI Le Raincy-Montfermeil</t>
  </si>
  <si>
    <t>930140025</t>
  </si>
  <si>
    <t>EPS de Ville-Evrard</t>
  </si>
  <si>
    <t>940000664</t>
  </si>
  <si>
    <t>940110018</t>
  </si>
  <si>
    <t>940110034</t>
  </si>
  <si>
    <t>940140015</t>
  </si>
  <si>
    <t>Fondation Vallee</t>
  </si>
  <si>
    <t>950013870</t>
  </si>
  <si>
    <t>Hôpital Simone Veil - GH Eaubonne-Montmorency</t>
  </si>
  <si>
    <t>950110015</t>
  </si>
  <si>
    <t>CH d'Argenteuil</t>
  </si>
  <si>
    <t>950110080</t>
  </si>
  <si>
    <t>970100228</t>
  </si>
  <si>
    <t>CHU de Pointe à Pitre / Abymes</t>
  </si>
  <si>
    <t>CHU - Hopitaux de Bordeaux</t>
  </si>
  <si>
    <t>330781287</t>
  </si>
  <si>
    <t>CH Charles Perrens</t>
  </si>
  <si>
    <t>ZZ-Guadeloupe</t>
  </si>
  <si>
    <t>970202271</t>
  </si>
  <si>
    <t>CHU de Fort de France</t>
  </si>
  <si>
    <t>ZZ-Martinique</t>
  </si>
  <si>
    <t>970300026</t>
  </si>
  <si>
    <t>Region</t>
  </si>
  <si>
    <t>Libellé</t>
  </si>
  <si>
    <t>Cat</t>
  </si>
  <si>
    <t>Montpellier - Centre Val d'Aurelle - Paul Lamarque</t>
  </si>
  <si>
    <t>Score 2012</t>
  </si>
  <si>
    <t>Score 2013</t>
  </si>
  <si>
    <t>Score 2011</t>
  </si>
  <si>
    <t>Score 2010</t>
  </si>
  <si>
    <t>Clinique</t>
  </si>
  <si>
    <t>CHR</t>
  </si>
  <si>
    <t>Gustave Roussy</t>
  </si>
  <si>
    <t>490017258</t>
  </si>
  <si>
    <t>GH Paris StJoseph - Léopold Bellan</t>
  </si>
  <si>
    <t>GH Est Francilien</t>
  </si>
  <si>
    <t>GCS GDS Recherche et enseignement</t>
  </si>
  <si>
    <t>Indicateur publications 2010-2013</t>
  </si>
  <si>
    <t>920000650</t>
  </si>
  <si>
    <t>590780284</t>
  </si>
  <si>
    <t>750056277</t>
  </si>
  <si>
    <t>770020030</t>
  </si>
  <si>
    <t>130014228</t>
  </si>
  <si>
    <t>690805361</t>
  </si>
  <si>
    <t>750000523</t>
  </si>
  <si>
    <t>Hôpital Foch - Franco Britannique - Maison Jeanne Garnier</t>
  </si>
  <si>
    <t>GHICL - Hôpitaux privés de Metz - réseau SSR</t>
  </si>
  <si>
    <t>CH Régional d'Orléans</t>
  </si>
  <si>
    <t xml:space="preserve"> CH d'Epernay</t>
  </si>
  <si>
    <t>Unicancer</t>
  </si>
  <si>
    <t>CHNO des 15/20 Paris</t>
  </si>
  <si>
    <t>CH Sainte-Anne</t>
  </si>
  <si>
    <t>Institut Curie - Paris Saint-Cloud</t>
  </si>
  <si>
    <t>CHI de Poissy Saint-Germain</t>
  </si>
  <si>
    <t>CH de Versailles</t>
  </si>
  <si>
    <t>CH d'Orsay</t>
  </si>
  <si>
    <t>C.A.S.H. de Nanterre</t>
  </si>
  <si>
    <t>CHI de Créteil</t>
  </si>
  <si>
    <t>Hôpital national de Saint-Maurice</t>
  </si>
  <si>
    <t>CH de Pontoise - René Dubos</t>
  </si>
  <si>
    <t>Syndicat inter-hospitalier SINCAL</t>
  </si>
  <si>
    <t>CHR Metz-Thionville</t>
  </si>
  <si>
    <t>Institut de Cancérologie de l'Ouest</t>
  </si>
  <si>
    <t>CH du Mans</t>
  </si>
  <si>
    <t>CH de Fréjus St-Raphaël</t>
  </si>
  <si>
    <t>Institut Sainte-Catherine</t>
  </si>
  <si>
    <t>Hôpital StJoseph Marseille - Institut Arnaud Tzanck</t>
  </si>
  <si>
    <t xml:space="preserve">Hôpital Saint-Joseph Saint-Luc - GHM Grenoble </t>
  </si>
  <si>
    <t>CHR La Réunion</t>
  </si>
  <si>
    <t>CH de Tourcoing</t>
  </si>
  <si>
    <t>CHU de Nice - Fondation Lenval</t>
  </si>
  <si>
    <t>CHU de Nancy - Maternité Pinard</t>
  </si>
  <si>
    <r>
      <t>Ancienneté (2=2014, 1=2013; O</t>
    </r>
    <r>
      <rPr>
        <b/>
        <u/>
        <sz val="10"/>
        <rFont val="Arial"/>
        <family val="2"/>
      </rPr>
      <t>&lt;</t>
    </r>
    <r>
      <rPr>
        <b/>
        <sz val="10"/>
        <rFont val="Arial"/>
        <family val="2"/>
      </rPr>
      <t>2012</t>
    </r>
    <r>
      <rPr>
        <b/>
        <u/>
        <sz val="10"/>
        <rFont val="Arial"/>
        <family val="2"/>
      </rPr>
      <t>)</t>
    </r>
  </si>
  <si>
    <t xml:space="preserve"> </t>
  </si>
  <si>
    <t>Score global (%)</t>
  </si>
  <si>
    <t>CH Longjumeau</t>
  </si>
  <si>
    <t>106 ES (dont 7 nouveaux)</t>
  </si>
  <si>
    <r>
      <t>Ancienneté (2=2014, 1=2013; O</t>
    </r>
    <r>
      <rPr>
        <b/>
        <u/>
        <sz val="16"/>
        <rFont val="Arial"/>
        <family val="2"/>
      </rPr>
      <t>&lt;</t>
    </r>
    <r>
      <rPr>
        <b/>
        <sz val="16"/>
        <rFont val="Arial"/>
        <family val="2"/>
      </rPr>
      <t>2012</t>
    </r>
    <r>
      <rPr>
        <b/>
        <u/>
        <sz val="16"/>
        <rFont val="Arial"/>
        <family val="2"/>
      </rPr>
      <t>)</t>
    </r>
  </si>
  <si>
    <t>Proposition:    part modulable</t>
  </si>
  <si>
    <t>Indicateur enseignement 2011-2013</t>
  </si>
  <si>
    <t>Indicateur essai 2011-2013</t>
  </si>
  <si>
    <t>Indicateur inclusionP 2011-2013</t>
  </si>
  <si>
    <t>Indicateur inclusionI 2011-2013</t>
  </si>
  <si>
    <t>Score (%)</t>
  </si>
  <si>
    <t>NA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</si>
</sst>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#,##0.0"/>
    <numFmt numFmtId="166" formatCode="#,##0.000"/>
  </numFmts>
  <fonts count="18">
    <font>
      <sz val="10"/>
      <name val="Arial"/>
      <family val="2"/>
      <charset val="1"/>
    </font>
    <font>
      <b/>
      <sz val="10"/>
      <name val="Arial"/>
      <family val="2"/>
    </font>
    <font>
      <b/>
      <sz val="10"/>
      <color rgb="FF0070C0"/>
      <name val="Arial"/>
      <family val="2"/>
    </font>
    <font>
      <i/>
      <sz val="10"/>
      <name val="Arial"/>
      <family val="2"/>
    </font>
    <font>
      <sz val="10"/>
      <name val="Arial"/>
      <family val="2"/>
      <charset val="1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Verdana"/>
    </font>
    <font>
      <sz val="10"/>
      <name val="MS Sans Serif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sz val="16"/>
      <color rgb="FF0070C0"/>
      <name val="Arial"/>
      <family val="2"/>
    </font>
    <font>
      <sz val="16"/>
      <name val="Arial"/>
      <family val="2"/>
      <charset val="1"/>
    </font>
    <font>
      <sz val="16"/>
      <color rgb="FF0070C0"/>
      <name val="Arial"/>
      <family val="2"/>
    </font>
    <font>
      <i/>
      <sz val="16"/>
      <name val="Arial"/>
      <family val="2"/>
      <charset val="1"/>
    </font>
    <font>
      <sz val="16"/>
      <name val="Arial"/>
      <family val="2"/>
    </font>
    <font>
      <sz val="16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27">
    <xf numFmtId="0" fontId="0" fillId="0" borderId="0" xfId="0"/>
    <xf numFmtId="49" fontId="0" fillId="0" borderId="3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165" fontId="0" fillId="0" borderId="6" xfId="0" applyNumberFormat="1" applyFill="1" applyBorder="1" applyAlignment="1">
      <alignment horizontal="right"/>
    </xf>
    <xf numFmtId="165" fontId="0" fillId="0" borderId="8" xfId="0" applyNumberFormat="1" applyFill="1" applyBorder="1" applyAlignment="1">
      <alignment horizontal="right"/>
    </xf>
    <xf numFmtId="164" fontId="2" fillId="0" borderId="7" xfId="0" applyNumberFormat="1" applyFont="1" applyFill="1" applyBorder="1" applyAlignment="1">
      <alignment horizontal="right"/>
    </xf>
    <xf numFmtId="165" fontId="0" fillId="0" borderId="2" xfId="0" applyNumberForma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 vertical="center"/>
    </xf>
    <xf numFmtId="165" fontId="0" fillId="0" borderId="3" xfId="0" applyNumberFormat="1" applyFill="1" applyBorder="1" applyAlignment="1">
      <alignment horizontal="right"/>
    </xf>
    <xf numFmtId="165" fontId="0" fillId="0" borderId="11" xfId="0" applyNumberForma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0" fillId="0" borderId="8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/>
    </xf>
    <xf numFmtId="164" fontId="0" fillId="0" borderId="11" xfId="0" applyNumberForma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64" fontId="0" fillId="0" borderId="6" xfId="0" applyNumberForma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65" fontId="3" fillId="0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right" vertical="center"/>
    </xf>
    <xf numFmtId="1" fontId="0" fillId="0" borderId="2" xfId="0" applyNumberForma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0" fillId="0" borderId="3" xfId="0" applyNumberFormat="1" applyFont="1" applyFill="1" applyBorder="1" applyAlignment="1">
      <alignment horizontal="right"/>
    </xf>
    <xf numFmtId="0" fontId="1" fillId="0" borderId="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ill="1" applyBorder="1" applyAlignment="1">
      <alignment horizontal="right"/>
    </xf>
    <xf numFmtId="0" fontId="0" fillId="0" borderId="6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3" fontId="10" fillId="0" borderId="4" xfId="0" applyNumberFormat="1" applyFont="1" applyBorder="1"/>
    <xf numFmtId="49" fontId="13" fillId="0" borderId="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49" fontId="13" fillId="0" borderId="2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5" fillId="0" borderId="2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3" fontId="10" fillId="2" borderId="4" xfId="0" applyNumberFormat="1" applyFont="1" applyFill="1" applyBorder="1"/>
    <xf numFmtId="0" fontId="13" fillId="0" borderId="3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5" xfId="0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/>
    <xf numFmtId="0" fontId="10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164" fontId="12" fillId="0" borderId="3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/>
    </xf>
  </cellXfs>
  <cellStyles count="2">
    <cellStyle name="Normal" xfId="0" builtinId="0"/>
    <cellStyle name="Normal 7" xfId="1"/>
  </cellStyles>
  <dxfs count="0"/>
  <tableStyles count="0" defaultTableStyle="TableStyleMedium2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148"/>
  <sheetViews>
    <sheetView workbookViewId="0">
      <selection sqref="A1:I148"/>
    </sheetView>
  </sheetViews>
  <sheetFormatPr baseColWidth="10" defaultColWidth="10.85546875" defaultRowHeight="12.75"/>
  <cols>
    <col min="1" max="1" width="10.85546875" style="8"/>
    <col min="2" max="2" width="49.42578125" style="8" customWidth="1"/>
    <col min="3" max="3" width="25.28515625" style="8" customWidth="1"/>
    <col min="4" max="4" width="10.85546875" style="8"/>
    <col min="5" max="5" width="11.28515625" style="4" customWidth="1"/>
    <col min="6" max="8" width="10.85546875" style="8"/>
    <col min="9" max="9" width="14.42578125" style="8" customWidth="1"/>
    <col min="10" max="16384" width="10.85546875" style="8"/>
  </cols>
  <sheetData>
    <row r="1" spans="1:9" ht="51">
      <c r="A1" s="16" t="s">
        <v>93</v>
      </c>
      <c r="B1" s="15" t="s">
        <v>284</v>
      </c>
      <c r="C1" s="15" t="s">
        <v>283</v>
      </c>
      <c r="D1" s="15" t="s">
        <v>285</v>
      </c>
      <c r="E1" s="17" t="s">
        <v>333</v>
      </c>
      <c r="F1" s="51" t="s">
        <v>289</v>
      </c>
      <c r="G1" s="51" t="s">
        <v>287</v>
      </c>
      <c r="H1" s="51" t="s">
        <v>288</v>
      </c>
      <c r="I1" s="60" t="s">
        <v>340</v>
      </c>
    </row>
    <row r="2" spans="1:9">
      <c r="A2" s="18" t="s">
        <v>169</v>
      </c>
      <c r="B2" s="19" t="s">
        <v>170</v>
      </c>
      <c r="C2" s="19" t="s">
        <v>25</v>
      </c>
      <c r="D2" s="19" t="s">
        <v>14</v>
      </c>
      <c r="E2" s="19">
        <v>0</v>
      </c>
      <c r="F2" s="24">
        <v>13.5</v>
      </c>
      <c r="G2" s="25">
        <v>16</v>
      </c>
      <c r="H2" s="25">
        <v>17.5</v>
      </c>
      <c r="I2" s="26">
        <f>(100/$F$148*F2)*1/3+(100/$G$148*G2)*1/3+(100/$H$148*H2)*1/3</f>
        <v>5.3941649316395286E-2</v>
      </c>
    </row>
    <row r="3" spans="1:9">
      <c r="A3" s="2" t="s">
        <v>23</v>
      </c>
      <c r="B3" s="4" t="s">
        <v>24</v>
      </c>
      <c r="C3" s="4" t="s">
        <v>25</v>
      </c>
      <c r="D3" s="3" t="s">
        <v>292</v>
      </c>
      <c r="E3" s="4">
        <v>0</v>
      </c>
      <c r="F3" s="27">
        <v>1060.5</v>
      </c>
      <c r="G3" s="6">
        <v>1052.5</v>
      </c>
      <c r="H3" s="6">
        <v>1120</v>
      </c>
      <c r="I3" s="28">
        <f>(100/$F$148*F3)*1/3+(100/$G$148*G3)*1/3+(100/$H$148*H3)*1/3</f>
        <v>3.7096527981832583</v>
      </c>
    </row>
    <row r="4" spans="1:9">
      <c r="A4" s="2" t="s">
        <v>171</v>
      </c>
      <c r="B4" s="4" t="s">
        <v>172</v>
      </c>
      <c r="C4" s="4" t="s">
        <v>25</v>
      </c>
      <c r="D4" s="4" t="s">
        <v>20</v>
      </c>
      <c r="E4" s="4">
        <v>0</v>
      </c>
      <c r="F4" s="27">
        <v>3</v>
      </c>
      <c r="G4" s="6">
        <v>7.5</v>
      </c>
      <c r="H4" s="6">
        <v>6.5</v>
      </c>
      <c r="I4" s="28">
        <f t="shared" ref="I4:I67" si="0">(100/$F$148*F4)*1/3+(100/$G$148*G4)*1/3+(100/$H$148*H4)*1/3</f>
        <v>1.9539766905768259E-2</v>
      </c>
    </row>
    <row r="5" spans="1:9">
      <c r="A5" s="2" t="s">
        <v>173</v>
      </c>
      <c r="B5" s="4" t="s">
        <v>174</v>
      </c>
      <c r="C5" s="4" t="s">
        <v>25</v>
      </c>
      <c r="D5" s="4" t="s">
        <v>20</v>
      </c>
      <c r="E5" s="4">
        <v>1</v>
      </c>
      <c r="F5" s="29"/>
      <c r="G5" s="3">
        <v>11</v>
      </c>
      <c r="H5" s="3">
        <v>10.5</v>
      </c>
      <c r="I5" s="28">
        <f t="shared" si="0"/>
        <v>2.4738500067095763E-2</v>
      </c>
    </row>
    <row r="6" spans="1:9">
      <c r="A6" s="2" t="s">
        <v>59</v>
      </c>
      <c r="B6" s="4" t="s">
        <v>60</v>
      </c>
      <c r="C6" s="4" t="s">
        <v>19</v>
      </c>
      <c r="D6" s="4" t="s">
        <v>20</v>
      </c>
      <c r="E6" s="4">
        <v>1</v>
      </c>
      <c r="F6" s="29"/>
      <c r="G6" s="3">
        <v>0</v>
      </c>
      <c r="H6" s="3">
        <v>0</v>
      </c>
      <c r="I6" s="28">
        <f t="shared" si="0"/>
        <v>0</v>
      </c>
    </row>
    <row r="7" spans="1:9">
      <c r="A7" s="2" t="s">
        <v>80</v>
      </c>
      <c r="B7" s="4" t="s">
        <v>81</v>
      </c>
      <c r="C7" s="4" t="s">
        <v>19</v>
      </c>
      <c r="D7" s="3" t="s">
        <v>291</v>
      </c>
      <c r="E7" s="4">
        <v>1</v>
      </c>
      <c r="F7" s="29"/>
      <c r="G7" s="3">
        <v>0</v>
      </c>
      <c r="H7" s="3">
        <v>0</v>
      </c>
      <c r="I7" s="28">
        <f t="shared" si="0"/>
        <v>0</v>
      </c>
    </row>
    <row r="8" spans="1:9">
      <c r="A8" s="2" t="s">
        <v>82</v>
      </c>
      <c r="B8" s="4" t="s">
        <v>83</v>
      </c>
      <c r="C8" s="4" t="s">
        <v>19</v>
      </c>
      <c r="D8" s="4" t="s">
        <v>14</v>
      </c>
      <c r="E8" s="4">
        <v>0</v>
      </c>
      <c r="F8" s="27">
        <v>45</v>
      </c>
      <c r="G8" s="6">
        <v>44.5</v>
      </c>
      <c r="H8" s="6">
        <v>43.5</v>
      </c>
      <c r="I8" s="28">
        <f t="shared" si="0"/>
        <v>0.15262793515152695</v>
      </c>
    </row>
    <row r="9" spans="1:9">
      <c r="A9" s="2" t="s">
        <v>84</v>
      </c>
      <c r="B9" s="4" t="s">
        <v>85</v>
      </c>
      <c r="C9" s="4" t="s">
        <v>19</v>
      </c>
      <c r="D9" s="3" t="s">
        <v>291</v>
      </c>
      <c r="E9" s="4">
        <v>2</v>
      </c>
      <c r="F9" s="29"/>
      <c r="G9" s="3"/>
      <c r="H9" s="3">
        <v>0</v>
      </c>
      <c r="I9" s="28">
        <f t="shared" si="0"/>
        <v>0</v>
      </c>
    </row>
    <row r="10" spans="1:9">
      <c r="A10" s="2" t="s">
        <v>86</v>
      </c>
      <c r="B10" s="4" t="s">
        <v>275</v>
      </c>
      <c r="C10" s="4" t="s">
        <v>19</v>
      </c>
      <c r="D10" s="4" t="s">
        <v>292</v>
      </c>
      <c r="E10" s="4">
        <v>0</v>
      </c>
      <c r="F10" s="27">
        <v>1704</v>
      </c>
      <c r="G10" s="6">
        <v>1719.5</v>
      </c>
      <c r="H10" s="6">
        <v>1611.5</v>
      </c>
      <c r="I10" s="28">
        <f t="shared" si="0"/>
        <v>5.778631710691629</v>
      </c>
    </row>
    <row r="11" spans="1:9">
      <c r="A11" s="2" t="s">
        <v>276</v>
      </c>
      <c r="B11" s="4" t="s">
        <v>277</v>
      </c>
      <c r="C11" s="4" t="s">
        <v>19</v>
      </c>
      <c r="D11" s="3" t="s">
        <v>20</v>
      </c>
      <c r="E11" s="4">
        <v>0</v>
      </c>
      <c r="F11" s="27">
        <v>0</v>
      </c>
      <c r="G11" s="6">
        <v>9</v>
      </c>
      <c r="H11" s="6">
        <v>47.5</v>
      </c>
      <c r="I11" s="28">
        <f t="shared" si="0"/>
        <v>6.4682474116100688E-2</v>
      </c>
    </row>
    <row r="12" spans="1:9">
      <c r="A12" s="2" t="s">
        <v>111</v>
      </c>
      <c r="B12" s="4" t="s">
        <v>112</v>
      </c>
      <c r="C12" s="4" t="s">
        <v>19</v>
      </c>
      <c r="D12" s="4" t="s">
        <v>20</v>
      </c>
      <c r="E12" s="4">
        <v>1</v>
      </c>
      <c r="F12" s="29"/>
      <c r="G12" s="3">
        <v>0</v>
      </c>
      <c r="H12" s="3">
        <v>0</v>
      </c>
      <c r="I12" s="28">
        <f t="shared" si="0"/>
        <v>0</v>
      </c>
    </row>
    <row r="13" spans="1:9">
      <c r="A13" s="2" t="s">
        <v>163</v>
      </c>
      <c r="B13" s="4" t="s">
        <v>164</v>
      </c>
      <c r="C13" s="4" t="s">
        <v>19</v>
      </c>
      <c r="D13" s="4" t="s">
        <v>20</v>
      </c>
      <c r="E13" s="4">
        <v>1</v>
      </c>
      <c r="F13" s="29"/>
      <c r="G13" s="3">
        <v>0</v>
      </c>
      <c r="H13" s="3">
        <v>0</v>
      </c>
      <c r="I13" s="28">
        <f t="shared" si="0"/>
        <v>0</v>
      </c>
    </row>
    <row r="14" spans="1:9">
      <c r="A14" s="2" t="s">
        <v>165</v>
      </c>
      <c r="B14" s="4" t="s">
        <v>166</v>
      </c>
      <c r="C14" s="4" t="s">
        <v>19</v>
      </c>
      <c r="D14" s="4" t="s">
        <v>20</v>
      </c>
      <c r="E14" s="4">
        <v>0</v>
      </c>
      <c r="F14" s="27">
        <v>0</v>
      </c>
      <c r="G14" s="6">
        <v>0</v>
      </c>
      <c r="H14" s="6">
        <v>1.5</v>
      </c>
      <c r="I14" s="28">
        <f t="shared" si="0"/>
        <v>1.7132968972193192E-3</v>
      </c>
    </row>
    <row r="15" spans="1:9">
      <c r="A15" s="2" t="s">
        <v>158</v>
      </c>
      <c r="B15" s="4" t="s">
        <v>159</v>
      </c>
      <c r="C15" s="4" t="s">
        <v>160</v>
      </c>
      <c r="D15" s="4" t="s">
        <v>14</v>
      </c>
      <c r="E15" s="4">
        <v>0</v>
      </c>
      <c r="F15" s="27">
        <v>26.5</v>
      </c>
      <c r="G15" s="6">
        <v>14.5</v>
      </c>
      <c r="H15" s="6">
        <v>14.5</v>
      </c>
      <c r="I15" s="28">
        <f t="shared" si="0"/>
        <v>6.3620530309394491E-2</v>
      </c>
    </row>
    <row r="16" spans="1:9">
      <c r="A16" s="2" t="s">
        <v>161</v>
      </c>
      <c r="B16" s="4" t="s">
        <v>162</v>
      </c>
      <c r="C16" s="4" t="s">
        <v>160</v>
      </c>
      <c r="D16" s="4" t="s">
        <v>292</v>
      </c>
      <c r="E16" s="4">
        <v>0</v>
      </c>
      <c r="F16" s="27">
        <v>724.5</v>
      </c>
      <c r="G16" s="6">
        <v>760</v>
      </c>
      <c r="H16" s="6">
        <v>779.5</v>
      </c>
      <c r="I16" s="28">
        <f t="shared" si="0"/>
        <v>2.598175005743891</v>
      </c>
    </row>
    <row r="17" spans="1:9">
      <c r="A17" s="2" t="s">
        <v>51</v>
      </c>
      <c r="B17" s="4" t="s">
        <v>52</v>
      </c>
      <c r="C17" s="4" t="s">
        <v>17</v>
      </c>
      <c r="D17" s="4" t="s">
        <v>292</v>
      </c>
      <c r="E17" s="4">
        <v>0</v>
      </c>
      <c r="F17" s="27">
        <v>608</v>
      </c>
      <c r="G17" s="6">
        <v>641</v>
      </c>
      <c r="H17" s="6">
        <v>652.5</v>
      </c>
      <c r="I17" s="28">
        <f t="shared" si="0"/>
        <v>2.1822130999067424</v>
      </c>
    </row>
    <row r="18" spans="1:9">
      <c r="A18" s="2" t="s">
        <v>53</v>
      </c>
      <c r="B18" s="4" t="s">
        <v>54</v>
      </c>
      <c r="C18" s="4" t="s">
        <v>17</v>
      </c>
      <c r="D18" s="4" t="s">
        <v>14</v>
      </c>
      <c r="E18" s="4">
        <v>0</v>
      </c>
      <c r="F18" s="27">
        <v>30</v>
      </c>
      <c r="G18" s="6">
        <v>31</v>
      </c>
      <c r="H18" s="6">
        <v>33</v>
      </c>
      <c r="I18" s="28">
        <f t="shared" si="0"/>
        <v>0.10786564810409502</v>
      </c>
    </row>
    <row r="19" spans="1:9">
      <c r="A19" s="2" t="s">
        <v>187</v>
      </c>
      <c r="B19" s="4" t="s">
        <v>188</v>
      </c>
      <c r="C19" s="4" t="s">
        <v>17</v>
      </c>
      <c r="D19" s="4" t="s">
        <v>20</v>
      </c>
      <c r="E19" s="4">
        <v>1</v>
      </c>
      <c r="F19" s="29"/>
      <c r="G19" s="3">
        <v>0</v>
      </c>
      <c r="H19" s="3">
        <v>2</v>
      </c>
      <c r="I19" s="28">
        <f t="shared" si="0"/>
        <v>2.2843958629590925E-3</v>
      </c>
    </row>
    <row r="20" spans="1:9">
      <c r="A20" s="2" t="s">
        <v>1</v>
      </c>
      <c r="B20" s="4" t="s">
        <v>2</v>
      </c>
      <c r="C20" s="4" t="s">
        <v>17</v>
      </c>
      <c r="D20" s="4" t="s">
        <v>20</v>
      </c>
      <c r="E20" s="4">
        <v>2</v>
      </c>
      <c r="F20" s="29"/>
      <c r="G20" s="3"/>
      <c r="H20" s="3">
        <v>0</v>
      </c>
      <c r="I20" s="28">
        <f t="shared" si="0"/>
        <v>0</v>
      </c>
    </row>
    <row r="21" spans="1:9">
      <c r="A21" s="2" t="s">
        <v>55</v>
      </c>
      <c r="B21" s="4" t="s">
        <v>56</v>
      </c>
      <c r="C21" s="4" t="s">
        <v>7</v>
      </c>
      <c r="D21" s="4" t="s">
        <v>20</v>
      </c>
      <c r="E21" s="4">
        <v>2</v>
      </c>
      <c r="F21" s="29"/>
      <c r="G21" s="3"/>
      <c r="H21" s="3">
        <v>0</v>
      </c>
      <c r="I21" s="28">
        <f t="shared" si="0"/>
        <v>0</v>
      </c>
    </row>
    <row r="22" spans="1:9">
      <c r="A22" s="2" t="s">
        <v>57</v>
      </c>
      <c r="B22" s="4" t="s">
        <v>58</v>
      </c>
      <c r="C22" s="4" t="s">
        <v>7</v>
      </c>
      <c r="D22" s="4" t="s">
        <v>20</v>
      </c>
      <c r="E22" s="4">
        <v>2</v>
      </c>
      <c r="F22" s="29"/>
      <c r="G22" s="3"/>
      <c r="H22" s="3">
        <v>0</v>
      </c>
      <c r="I22" s="28">
        <f t="shared" si="0"/>
        <v>0</v>
      </c>
    </row>
    <row r="23" spans="1:9">
      <c r="A23" s="2" t="s">
        <v>67</v>
      </c>
      <c r="B23" s="4" t="s">
        <v>68</v>
      </c>
      <c r="C23" s="4" t="s">
        <v>7</v>
      </c>
      <c r="D23" s="4" t="s">
        <v>292</v>
      </c>
      <c r="E23" s="4">
        <v>0</v>
      </c>
      <c r="F23" s="27">
        <v>476.5</v>
      </c>
      <c r="G23" s="6">
        <v>453</v>
      </c>
      <c r="H23" s="6">
        <v>549.5</v>
      </c>
      <c r="I23" s="28">
        <f t="shared" si="0"/>
        <v>1.6965882893714692</v>
      </c>
    </row>
    <row r="24" spans="1:9">
      <c r="A24" s="2" t="s">
        <v>69</v>
      </c>
      <c r="B24" s="4" t="s">
        <v>70</v>
      </c>
      <c r="C24" s="4" t="s">
        <v>7</v>
      </c>
      <c r="D24" s="4" t="s">
        <v>20</v>
      </c>
      <c r="E24" s="4">
        <v>2</v>
      </c>
      <c r="F24" s="29"/>
      <c r="G24" s="3"/>
      <c r="H24" s="3">
        <v>0</v>
      </c>
      <c r="I24" s="28">
        <f t="shared" si="0"/>
        <v>0</v>
      </c>
    </row>
    <row r="25" spans="1:9">
      <c r="A25" s="2" t="s">
        <v>184</v>
      </c>
      <c r="B25" s="4" t="s">
        <v>0</v>
      </c>
      <c r="C25" s="4" t="s">
        <v>7</v>
      </c>
      <c r="D25" s="4" t="s">
        <v>20</v>
      </c>
      <c r="E25" s="4">
        <v>0</v>
      </c>
      <c r="F25" s="27">
        <v>0</v>
      </c>
      <c r="G25" s="6">
        <v>0</v>
      </c>
      <c r="H25" s="6">
        <v>0</v>
      </c>
      <c r="I25" s="28">
        <f t="shared" si="0"/>
        <v>0</v>
      </c>
    </row>
    <row r="26" spans="1:9">
      <c r="A26" s="2" t="s">
        <v>94</v>
      </c>
      <c r="B26" s="4" t="s">
        <v>95</v>
      </c>
      <c r="C26" s="4" t="s">
        <v>7</v>
      </c>
      <c r="D26" s="3" t="s">
        <v>291</v>
      </c>
      <c r="E26" s="4">
        <v>2</v>
      </c>
      <c r="F26" s="29"/>
      <c r="G26" s="3"/>
      <c r="H26" s="3">
        <v>0</v>
      </c>
      <c r="I26" s="28">
        <f t="shared" si="0"/>
        <v>0</v>
      </c>
    </row>
    <row r="27" spans="1:9">
      <c r="A27" s="2" t="s">
        <v>96</v>
      </c>
      <c r="B27" s="4" t="s">
        <v>97</v>
      </c>
      <c r="C27" s="4" t="s">
        <v>7</v>
      </c>
      <c r="D27" s="4" t="s">
        <v>14</v>
      </c>
      <c r="E27" s="4">
        <v>0</v>
      </c>
      <c r="F27" s="27">
        <v>14.5</v>
      </c>
      <c r="G27" s="6">
        <v>14.5</v>
      </c>
      <c r="H27" s="6">
        <v>15.5</v>
      </c>
      <c r="I27" s="28">
        <f t="shared" si="0"/>
        <v>5.1061048072343379E-2</v>
      </c>
    </row>
    <row r="28" spans="1:9">
      <c r="A28" s="2" t="s">
        <v>98</v>
      </c>
      <c r="B28" s="4" t="s">
        <v>99</v>
      </c>
      <c r="C28" s="4" t="s">
        <v>7</v>
      </c>
      <c r="D28" s="4" t="s">
        <v>292</v>
      </c>
      <c r="E28" s="4">
        <v>0</v>
      </c>
      <c r="F28" s="27">
        <v>805.5</v>
      </c>
      <c r="G28" s="6">
        <v>829.5</v>
      </c>
      <c r="H28" s="6">
        <v>850</v>
      </c>
      <c r="I28" s="28">
        <f t="shared" si="0"/>
        <v>2.8517141932476862</v>
      </c>
    </row>
    <row r="29" spans="1:9">
      <c r="A29" s="2" t="s">
        <v>128</v>
      </c>
      <c r="B29" s="4" t="s">
        <v>129</v>
      </c>
      <c r="C29" s="4" t="s">
        <v>7</v>
      </c>
      <c r="D29" s="4" t="s">
        <v>20</v>
      </c>
      <c r="E29" s="4">
        <v>2</v>
      </c>
      <c r="F29" s="29"/>
      <c r="G29" s="3"/>
      <c r="H29" s="3">
        <v>0</v>
      </c>
      <c r="I29" s="28">
        <f t="shared" si="0"/>
        <v>0</v>
      </c>
    </row>
    <row r="30" spans="1:9">
      <c r="A30" s="2" t="s">
        <v>130</v>
      </c>
      <c r="B30" s="4" t="s">
        <v>131</v>
      </c>
      <c r="C30" s="4" t="s">
        <v>7</v>
      </c>
      <c r="D30" s="4" t="s">
        <v>20</v>
      </c>
      <c r="E30" s="4">
        <v>0</v>
      </c>
      <c r="F30" s="27">
        <v>0</v>
      </c>
      <c r="G30" s="6">
        <v>0</v>
      </c>
      <c r="H30" s="6">
        <v>0</v>
      </c>
      <c r="I30" s="28">
        <f t="shared" si="0"/>
        <v>0</v>
      </c>
    </row>
    <row r="31" spans="1:9">
      <c r="A31" s="2" t="s">
        <v>64</v>
      </c>
      <c r="B31" s="4" t="s">
        <v>65</v>
      </c>
      <c r="C31" s="4" t="s">
        <v>66</v>
      </c>
      <c r="D31" s="4" t="s">
        <v>20</v>
      </c>
      <c r="E31" s="4">
        <v>1</v>
      </c>
      <c r="F31" s="29"/>
      <c r="G31" s="3">
        <v>0</v>
      </c>
      <c r="H31" s="3">
        <v>0</v>
      </c>
      <c r="I31" s="28">
        <f t="shared" si="0"/>
        <v>0</v>
      </c>
    </row>
    <row r="32" spans="1:9">
      <c r="A32" s="2" t="s">
        <v>100</v>
      </c>
      <c r="B32" s="4" t="s">
        <v>101</v>
      </c>
      <c r="C32" s="4" t="s">
        <v>66</v>
      </c>
      <c r="D32" s="4" t="s">
        <v>292</v>
      </c>
      <c r="E32" s="4">
        <v>0</v>
      </c>
      <c r="F32" s="27">
        <v>697</v>
      </c>
      <c r="G32" s="6">
        <v>703</v>
      </c>
      <c r="H32" s="6">
        <v>721</v>
      </c>
      <c r="I32" s="28">
        <f t="shared" si="0"/>
        <v>2.4339122846842471</v>
      </c>
    </row>
    <row r="33" spans="1:9">
      <c r="A33" s="2" t="s">
        <v>110</v>
      </c>
      <c r="B33" s="4" t="s">
        <v>308</v>
      </c>
      <c r="C33" s="4" t="s">
        <v>66</v>
      </c>
      <c r="D33" s="3" t="s">
        <v>292</v>
      </c>
      <c r="E33" s="4">
        <v>0</v>
      </c>
      <c r="F33" s="27">
        <v>6</v>
      </c>
      <c r="G33" s="6">
        <v>38.5</v>
      </c>
      <c r="H33" s="6">
        <v>64.5</v>
      </c>
      <c r="I33" s="28">
        <f t="shared" si="0"/>
        <v>0.12513158291765794</v>
      </c>
    </row>
    <row r="34" spans="1:9">
      <c r="A34" s="2" t="s">
        <v>117</v>
      </c>
      <c r="B34" s="4" t="s">
        <v>118</v>
      </c>
      <c r="C34" s="4" t="s">
        <v>119</v>
      </c>
      <c r="D34" s="4" t="s">
        <v>292</v>
      </c>
      <c r="E34" s="4">
        <v>0</v>
      </c>
      <c r="F34" s="27">
        <v>678</v>
      </c>
      <c r="G34" s="6">
        <v>767</v>
      </c>
      <c r="H34" s="6">
        <v>763</v>
      </c>
      <c r="I34" s="28">
        <f t="shared" si="0"/>
        <v>2.5343454521765061</v>
      </c>
    </row>
    <row r="35" spans="1:9">
      <c r="A35" s="2" t="s">
        <v>120</v>
      </c>
      <c r="B35" s="4" t="s">
        <v>309</v>
      </c>
      <c r="C35" s="4" t="s">
        <v>119</v>
      </c>
      <c r="D35" s="4" t="s">
        <v>20</v>
      </c>
      <c r="E35" s="4">
        <v>2</v>
      </c>
      <c r="F35" s="29"/>
      <c r="G35" s="3"/>
      <c r="H35" s="3">
        <v>0</v>
      </c>
      <c r="I35" s="28">
        <f t="shared" si="0"/>
        <v>0</v>
      </c>
    </row>
    <row r="36" spans="1:9">
      <c r="A36" s="2" t="s">
        <v>121</v>
      </c>
      <c r="B36" s="4" t="s">
        <v>122</v>
      </c>
      <c r="C36" s="4" t="s">
        <v>119</v>
      </c>
      <c r="D36" s="4" t="s">
        <v>14</v>
      </c>
      <c r="E36" s="4">
        <v>0</v>
      </c>
      <c r="F36" s="27">
        <v>20</v>
      </c>
      <c r="G36" s="6">
        <v>14.5</v>
      </c>
      <c r="H36" s="6">
        <v>15</v>
      </c>
      <c r="I36" s="28">
        <f t="shared" si="0"/>
        <v>5.6769885850513492E-2</v>
      </c>
    </row>
    <row r="37" spans="1:9">
      <c r="A37" s="2" t="s">
        <v>61</v>
      </c>
      <c r="B37" s="4" t="s">
        <v>62</v>
      </c>
      <c r="C37" s="4" t="s">
        <v>63</v>
      </c>
      <c r="D37" s="4" t="s">
        <v>292</v>
      </c>
      <c r="E37" s="4">
        <v>0</v>
      </c>
      <c r="F37" s="27">
        <v>494</v>
      </c>
      <c r="G37" s="6">
        <v>536.5</v>
      </c>
      <c r="H37" s="6">
        <v>542</v>
      </c>
      <c r="I37" s="28">
        <f t="shared" si="0"/>
        <v>1.8047527599048863</v>
      </c>
    </row>
    <row r="38" spans="1:9">
      <c r="A38" s="2" t="s">
        <v>247</v>
      </c>
      <c r="B38" s="4" t="s">
        <v>248</v>
      </c>
      <c r="C38" s="4" t="s">
        <v>63</v>
      </c>
      <c r="D38" s="4" t="s">
        <v>20</v>
      </c>
      <c r="E38" s="4">
        <v>1</v>
      </c>
      <c r="F38" s="29"/>
      <c r="G38" s="3">
        <v>0</v>
      </c>
      <c r="H38" s="3">
        <v>0</v>
      </c>
      <c r="I38" s="28">
        <f t="shared" si="0"/>
        <v>0</v>
      </c>
    </row>
    <row r="39" spans="1:9">
      <c r="A39" s="2" t="s">
        <v>195</v>
      </c>
      <c r="B39" s="4" t="s">
        <v>196</v>
      </c>
      <c r="C39" s="4" t="s">
        <v>13</v>
      </c>
      <c r="D39" s="4" t="s">
        <v>37</v>
      </c>
      <c r="E39" s="4">
        <v>0</v>
      </c>
      <c r="F39" s="27">
        <v>12</v>
      </c>
      <c r="G39" s="6">
        <v>15.5</v>
      </c>
      <c r="H39" s="6">
        <v>17</v>
      </c>
      <c r="I39" s="28">
        <f t="shared" si="0"/>
        <v>5.1078502975654611E-2</v>
      </c>
    </row>
    <row r="40" spans="1:9">
      <c r="A40" s="36" t="s">
        <v>197</v>
      </c>
      <c r="B40" s="3" t="s">
        <v>310</v>
      </c>
      <c r="C40" s="4" t="s">
        <v>13</v>
      </c>
      <c r="D40" s="4" t="s">
        <v>198</v>
      </c>
      <c r="E40" s="4">
        <v>0</v>
      </c>
      <c r="F40" s="27">
        <v>0</v>
      </c>
      <c r="G40" s="6">
        <v>0</v>
      </c>
      <c r="H40" s="6">
        <v>0</v>
      </c>
      <c r="I40" s="28">
        <f t="shared" si="0"/>
        <v>0</v>
      </c>
    </row>
    <row r="41" spans="1:9">
      <c r="A41" s="2" t="s">
        <v>199</v>
      </c>
      <c r="B41" s="4" t="s">
        <v>311</v>
      </c>
      <c r="C41" s="4" t="s">
        <v>13</v>
      </c>
      <c r="D41" s="4" t="s">
        <v>20</v>
      </c>
      <c r="E41" s="4">
        <v>0</v>
      </c>
      <c r="F41" s="27">
        <v>2</v>
      </c>
      <c r="G41" s="6">
        <v>2.5</v>
      </c>
      <c r="H41" s="6">
        <v>0</v>
      </c>
      <c r="I41" s="28">
        <f t="shared" si="0"/>
        <v>5.1803001310946261E-3</v>
      </c>
    </row>
    <row r="42" spans="1:9">
      <c r="A42" s="2" t="s">
        <v>200</v>
      </c>
      <c r="B42" s="4" t="s">
        <v>312</v>
      </c>
      <c r="C42" s="4" t="s">
        <v>13</v>
      </c>
      <c r="D42" s="4" t="s">
        <v>20</v>
      </c>
      <c r="E42" s="4">
        <v>0</v>
      </c>
      <c r="F42" s="27">
        <v>91.5</v>
      </c>
      <c r="G42" s="6">
        <v>104</v>
      </c>
      <c r="H42" s="6">
        <v>102</v>
      </c>
      <c r="I42" s="28">
        <f t="shared" si="0"/>
        <v>0.34148166991435053</v>
      </c>
    </row>
    <row r="43" spans="1:9">
      <c r="A43" s="2" t="s">
        <v>201</v>
      </c>
      <c r="B43" s="4" t="s">
        <v>202</v>
      </c>
      <c r="C43" s="4" t="s">
        <v>13</v>
      </c>
      <c r="D43" s="4" t="s">
        <v>37</v>
      </c>
      <c r="E43" s="4">
        <v>0</v>
      </c>
      <c r="F43" s="27">
        <v>28.5</v>
      </c>
      <c r="G43" s="6">
        <v>29.5</v>
      </c>
      <c r="H43" s="6">
        <v>34</v>
      </c>
      <c r="I43" s="28">
        <f t="shared" si="0"/>
        <v>0.1055571239527045</v>
      </c>
    </row>
    <row r="44" spans="1:9">
      <c r="A44" s="2" t="s">
        <v>203</v>
      </c>
      <c r="B44" s="4" t="s">
        <v>204</v>
      </c>
      <c r="C44" s="4" t="s">
        <v>13</v>
      </c>
      <c r="D44" s="4" t="s">
        <v>37</v>
      </c>
      <c r="E44" s="4">
        <v>0</v>
      </c>
      <c r="F44" s="27">
        <v>34</v>
      </c>
      <c r="G44" s="6">
        <v>33.5</v>
      </c>
      <c r="H44" s="6">
        <v>32.5</v>
      </c>
      <c r="I44" s="28">
        <f t="shared" si="0"/>
        <v>0.11475846263087164</v>
      </c>
    </row>
    <row r="45" spans="1:9">
      <c r="A45" s="2" t="s">
        <v>26</v>
      </c>
      <c r="B45" s="4" t="s">
        <v>313</v>
      </c>
      <c r="C45" s="4" t="s">
        <v>13</v>
      </c>
      <c r="D45" s="4" t="s">
        <v>14</v>
      </c>
      <c r="E45" s="4">
        <v>0</v>
      </c>
      <c r="F45" s="27">
        <v>28</v>
      </c>
      <c r="G45" s="6">
        <v>40.5</v>
      </c>
      <c r="H45" s="6">
        <v>36</v>
      </c>
      <c r="I45" s="28">
        <f t="shared" si="0"/>
        <v>0.12001603826186868</v>
      </c>
    </row>
    <row r="46" spans="1:9">
      <c r="A46" s="2" t="s">
        <v>205</v>
      </c>
      <c r="B46" s="4" t="s">
        <v>206</v>
      </c>
      <c r="C46" s="4" t="s">
        <v>13</v>
      </c>
      <c r="D46" s="4" t="s">
        <v>292</v>
      </c>
      <c r="E46" s="4">
        <v>0</v>
      </c>
      <c r="F46" s="27">
        <v>6473</v>
      </c>
      <c r="G46" s="6">
        <v>5142.5</v>
      </c>
      <c r="H46" s="6">
        <v>5171.5</v>
      </c>
      <c r="I46" s="28">
        <f t="shared" si="0"/>
        <v>19.256275932105105</v>
      </c>
    </row>
    <row r="47" spans="1:9">
      <c r="A47" s="2" t="s">
        <v>207</v>
      </c>
      <c r="B47" s="4" t="s">
        <v>208</v>
      </c>
      <c r="C47" s="4" t="s">
        <v>13</v>
      </c>
      <c r="D47" s="4" t="s">
        <v>209</v>
      </c>
      <c r="E47" s="4">
        <v>0</v>
      </c>
      <c r="F47" s="27">
        <v>75</v>
      </c>
      <c r="G47" s="6">
        <v>72</v>
      </c>
      <c r="H47" s="6">
        <v>236</v>
      </c>
      <c r="I47" s="28">
        <f t="shared" si="0"/>
        <v>0.4386187918490676</v>
      </c>
    </row>
    <row r="48" spans="1:9">
      <c r="A48" s="2" t="s">
        <v>218</v>
      </c>
      <c r="B48" s="4" t="s">
        <v>219</v>
      </c>
      <c r="C48" s="4" t="s">
        <v>13</v>
      </c>
      <c r="D48" s="4" t="s">
        <v>20</v>
      </c>
      <c r="E48" s="4">
        <v>1</v>
      </c>
      <c r="F48" s="29"/>
      <c r="G48" s="3">
        <v>15</v>
      </c>
      <c r="H48" s="3">
        <v>15</v>
      </c>
      <c r="I48" s="28">
        <f t="shared" si="0"/>
        <v>3.4513089590230278E-2</v>
      </c>
    </row>
    <row r="49" spans="1:9">
      <c r="A49" s="2" t="s">
        <v>220</v>
      </c>
      <c r="B49" s="4" t="s">
        <v>221</v>
      </c>
      <c r="C49" s="4" t="s">
        <v>13</v>
      </c>
      <c r="D49" s="4" t="s">
        <v>20</v>
      </c>
      <c r="E49" s="4">
        <v>1</v>
      </c>
      <c r="F49" s="29"/>
      <c r="G49" s="3">
        <v>0</v>
      </c>
      <c r="H49" s="3">
        <v>0</v>
      </c>
      <c r="I49" s="28">
        <f t="shared" si="0"/>
        <v>0</v>
      </c>
    </row>
    <row r="50" spans="1:9">
      <c r="A50" s="2" t="s">
        <v>222</v>
      </c>
      <c r="B50" s="4" t="s">
        <v>314</v>
      </c>
      <c r="C50" s="4" t="s">
        <v>13</v>
      </c>
      <c r="D50" s="4" t="s">
        <v>20</v>
      </c>
      <c r="E50" s="4">
        <v>0</v>
      </c>
      <c r="F50" s="27">
        <v>51</v>
      </c>
      <c r="G50" s="6">
        <v>54.5</v>
      </c>
      <c r="H50" s="6">
        <v>45.5</v>
      </c>
      <c r="I50" s="28">
        <f t="shared" si="0"/>
        <v>0.17334991817744277</v>
      </c>
    </row>
    <row r="51" spans="1:9">
      <c r="A51" s="2" t="s">
        <v>223</v>
      </c>
      <c r="B51" s="4" t="s">
        <v>315</v>
      </c>
      <c r="C51" s="4" t="s">
        <v>13</v>
      </c>
      <c r="D51" s="4" t="s">
        <v>20</v>
      </c>
      <c r="E51" s="4">
        <v>0</v>
      </c>
      <c r="F51" s="27">
        <v>88.5</v>
      </c>
      <c r="G51" s="6">
        <v>90</v>
      </c>
      <c r="H51" s="6">
        <v>100.5</v>
      </c>
      <c r="I51" s="28">
        <f t="shared" si="0"/>
        <v>0.32012150706483056</v>
      </c>
    </row>
    <row r="52" spans="1:9">
      <c r="A52" s="2" t="s">
        <v>249</v>
      </c>
      <c r="B52" s="4" t="s">
        <v>250</v>
      </c>
      <c r="C52" s="4" t="s">
        <v>13</v>
      </c>
      <c r="D52" s="4" t="s">
        <v>20</v>
      </c>
      <c r="E52" s="4">
        <v>0</v>
      </c>
      <c r="F52" s="27">
        <v>52.5</v>
      </c>
      <c r="G52" s="6">
        <v>54</v>
      </c>
      <c r="H52" s="6">
        <v>59</v>
      </c>
      <c r="I52" s="28">
        <f t="shared" si="0"/>
        <v>0.18990296291954842</v>
      </c>
    </row>
    <row r="53" spans="1:9">
      <c r="A53" s="2" t="s">
        <v>251</v>
      </c>
      <c r="B53" s="4" t="s">
        <v>252</v>
      </c>
      <c r="C53" s="4" t="s">
        <v>13</v>
      </c>
      <c r="D53" s="4" t="s">
        <v>20</v>
      </c>
      <c r="E53" s="4">
        <v>2</v>
      </c>
      <c r="F53" s="29"/>
      <c r="G53" s="3"/>
      <c r="H53" s="3"/>
      <c r="I53" s="28">
        <f t="shared" si="0"/>
        <v>0</v>
      </c>
    </row>
    <row r="54" spans="1:9">
      <c r="A54" s="2" t="s">
        <v>253</v>
      </c>
      <c r="B54" s="4" t="s">
        <v>316</v>
      </c>
      <c r="C54" s="4" t="s">
        <v>13</v>
      </c>
      <c r="D54" s="4" t="s">
        <v>20</v>
      </c>
      <c r="E54" s="4">
        <v>0</v>
      </c>
      <c r="F54" s="27">
        <v>9</v>
      </c>
      <c r="G54" s="6">
        <v>7</v>
      </c>
      <c r="H54" s="6">
        <v>15.5</v>
      </c>
      <c r="I54" s="28">
        <f t="shared" si="0"/>
        <v>3.6091051019414941E-2</v>
      </c>
    </row>
    <row r="55" spans="1:9">
      <c r="A55" s="2" t="s">
        <v>254</v>
      </c>
      <c r="B55" s="4" t="s">
        <v>255</v>
      </c>
      <c r="C55" s="4" t="s">
        <v>13</v>
      </c>
      <c r="D55" s="4" t="s">
        <v>37</v>
      </c>
      <c r="E55" s="4">
        <v>0</v>
      </c>
      <c r="F55" s="27">
        <v>26.5</v>
      </c>
      <c r="G55" s="6">
        <v>27.5</v>
      </c>
      <c r="H55" s="6">
        <v>21.5</v>
      </c>
      <c r="I55" s="28">
        <f t="shared" si="0"/>
        <v>8.6678687032050131E-2</v>
      </c>
    </row>
    <row r="56" spans="1:9">
      <c r="A56" s="2" t="s">
        <v>256</v>
      </c>
      <c r="B56" s="4" t="s">
        <v>317</v>
      </c>
      <c r="C56" s="4" t="s">
        <v>13</v>
      </c>
      <c r="D56" s="4" t="s">
        <v>20</v>
      </c>
      <c r="E56" s="4">
        <v>0</v>
      </c>
      <c r="F56" s="27">
        <v>0</v>
      </c>
      <c r="G56" s="6">
        <v>5.5</v>
      </c>
      <c r="H56" s="6">
        <v>5.5</v>
      </c>
      <c r="I56" s="28">
        <f t="shared" si="0"/>
        <v>1.2654799516417771E-2</v>
      </c>
    </row>
    <row r="57" spans="1:9">
      <c r="A57" s="2" t="s">
        <v>257</v>
      </c>
      <c r="B57" s="4" t="s">
        <v>258</v>
      </c>
      <c r="C57" s="4" t="s">
        <v>13</v>
      </c>
      <c r="D57" s="4" t="s">
        <v>20</v>
      </c>
      <c r="E57" s="4">
        <v>2</v>
      </c>
      <c r="F57" s="29"/>
      <c r="G57" s="3"/>
      <c r="H57" s="3">
        <v>0</v>
      </c>
      <c r="I57" s="28">
        <f t="shared" si="0"/>
        <v>0</v>
      </c>
    </row>
    <row r="58" spans="1:9">
      <c r="A58" s="2" t="s">
        <v>259</v>
      </c>
      <c r="B58" s="4" t="s">
        <v>260</v>
      </c>
      <c r="C58" s="4" t="s">
        <v>13</v>
      </c>
      <c r="D58" s="4" t="s">
        <v>20</v>
      </c>
      <c r="E58" s="4">
        <v>1</v>
      </c>
      <c r="F58" s="29"/>
      <c r="G58" s="3">
        <v>16</v>
      </c>
      <c r="H58" s="3">
        <v>0</v>
      </c>
      <c r="I58" s="28">
        <f t="shared" si="0"/>
        <v>1.8538795325906229E-2</v>
      </c>
    </row>
    <row r="59" spans="1:9">
      <c r="A59" s="2" t="s">
        <v>261</v>
      </c>
      <c r="B59" s="4" t="s">
        <v>262</v>
      </c>
      <c r="C59" s="4" t="s">
        <v>13</v>
      </c>
      <c r="D59" s="3" t="s">
        <v>20</v>
      </c>
      <c r="E59" s="4">
        <v>2</v>
      </c>
      <c r="F59" s="29"/>
      <c r="G59" s="3"/>
      <c r="H59" s="3">
        <v>0</v>
      </c>
      <c r="I59" s="28">
        <f t="shared" si="0"/>
        <v>0</v>
      </c>
    </row>
    <row r="60" spans="1:9">
      <c r="A60" s="2" t="s">
        <v>263</v>
      </c>
      <c r="B60" s="3" t="s">
        <v>293</v>
      </c>
      <c r="C60" s="4" t="s">
        <v>13</v>
      </c>
      <c r="D60" s="4" t="s">
        <v>14</v>
      </c>
      <c r="E60" s="4">
        <v>0</v>
      </c>
      <c r="F60" s="27">
        <v>71</v>
      </c>
      <c r="G60" s="6">
        <v>33</v>
      </c>
      <c r="H60" s="6">
        <v>38.5</v>
      </c>
      <c r="I60" s="28">
        <f t="shared" si="0"/>
        <v>0.16327916005211723</v>
      </c>
    </row>
    <row r="61" spans="1:9">
      <c r="A61" s="2" t="s">
        <v>264</v>
      </c>
      <c r="B61" s="4" t="s">
        <v>318</v>
      </c>
      <c r="C61" s="4" t="s">
        <v>13</v>
      </c>
      <c r="D61" s="4" t="s">
        <v>20</v>
      </c>
      <c r="E61" s="4">
        <v>0</v>
      </c>
      <c r="F61" s="27">
        <v>83.5</v>
      </c>
      <c r="G61" s="6">
        <v>79.5</v>
      </c>
      <c r="H61" s="6">
        <v>68</v>
      </c>
      <c r="I61" s="28">
        <f t="shared" si="0"/>
        <v>0.26512495645556494</v>
      </c>
    </row>
    <row r="62" spans="1:9">
      <c r="A62" s="2" t="s">
        <v>265</v>
      </c>
      <c r="B62" s="4" t="s">
        <v>319</v>
      </c>
      <c r="C62" s="4" t="s">
        <v>13</v>
      </c>
      <c r="D62" s="4" t="s">
        <v>20</v>
      </c>
      <c r="E62" s="4">
        <v>0</v>
      </c>
      <c r="F62" s="27">
        <v>19.5</v>
      </c>
      <c r="G62" s="6">
        <v>12</v>
      </c>
      <c r="H62" s="6">
        <v>6.5</v>
      </c>
      <c r="I62" s="28">
        <f t="shared" si="0"/>
        <v>4.3593613322909057E-2</v>
      </c>
    </row>
    <row r="63" spans="1:9">
      <c r="A63" s="2" t="s">
        <v>266</v>
      </c>
      <c r="B63" s="4" t="s">
        <v>267</v>
      </c>
      <c r="C63" s="4" t="s">
        <v>13</v>
      </c>
      <c r="D63" s="4" t="s">
        <v>20</v>
      </c>
      <c r="E63" s="4">
        <v>0</v>
      </c>
      <c r="F63" s="27">
        <v>0</v>
      </c>
      <c r="G63" s="6">
        <v>0</v>
      </c>
      <c r="H63" s="6">
        <v>0</v>
      </c>
      <c r="I63" s="28">
        <f t="shared" si="0"/>
        <v>0</v>
      </c>
    </row>
    <row r="64" spans="1:9">
      <c r="A64" s="2" t="s">
        <v>268</v>
      </c>
      <c r="B64" s="4" t="s">
        <v>269</v>
      </c>
      <c r="C64" s="4" t="s">
        <v>13</v>
      </c>
      <c r="D64" s="4" t="s">
        <v>20</v>
      </c>
      <c r="E64" s="4">
        <v>2</v>
      </c>
      <c r="F64" s="29"/>
      <c r="G64" s="3"/>
      <c r="H64" s="3">
        <v>0</v>
      </c>
      <c r="I64" s="28">
        <f t="shared" si="0"/>
        <v>0</v>
      </c>
    </row>
    <row r="65" spans="1:9">
      <c r="A65" s="2" t="s">
        <v>270</v>
      </c>
      <c r="B65" s="4" t="s">
        <v>271</v>
      </c>
      <c r="C65" s="4" t="s">
        <v>13</v>
      </c>
      <c r="D65" s="4" t="s">
        <v>20</v>
      </c>
      <c r="E65" s="4">
        <v>1</v>
      </c>
      <c r="F65" s="29"/>
      <c r="G65" s="3">
        <v>5.5</v>
      </c>
      <c r="H65" s="3">
        <v>6</v>
      </c>
      <c r="I65" s="28">
        <f t="shared" si="0"/>
        <v>1.3225898482157543E-2</v>
      </c>
    </row>
    <row r="66" spans="1:9">
      <c r="A66" s="2" t="s">
        <v>272</v>
      </c>
      <c r="B66" s="4" t="s">
        <v>320</v>
      </c>
      <c r="C66" s="4" t="s">
        <v>13</v>
      </c>
      <c r="D66" s="4" t="s">
        <v>20</v>
      </c>
      <c r="E66" s="4">
        <v>0</v>
      </c>
      <c r="F66" s="27">
        <v>16.5</v>
      </c>
      <c r="G66" s="6">
        <v>19.5</v>
      </c>
      <c r="H66" s="6">
        <v>21.5</v>
      </c>
      <c r="I66" s="28">
        <f t="shared" si="0"/>
        <v>6.5991222561988125E-2</v>
      </c>
    </row>
    <row r="67" spans="1:9" s="57" customFormat="1">
      <c r="A67" s="52" t="s">
        <v>302</v>
      </c>
      <c r="B67" s="53" t="s">
        <v>296</v>
      </c>
      <c r="C67" s="53" t="s">
        <v>13</v>
      </c>
      <c r="D67" s="53" t="s">
        <v>198</v>
      </c>
      <c r="E67" s="53">
        <v>0</v>
      </c>
      <c r="F67" s="59"/>
      <c r="G67" s="53">
        <v>27</v>
      </c>
      <c r="H67" s="3">
        <v>23</v>
      </c>
      <c r="I67" s="28">
        <f t="shared" si="0"/>
        <v>5.7554769536496325E-2</v>
      </c>
    </row>
    <row r="68" spans="1:9" s="57" customFormat="1">
      <c r="A68" s="59" t="s">
        <v>301</v>
      </c>
      <c r="B68" s="53" t="s">
        <v>297</v>
      </c>
      <c r="C68" s="53" t="s">
        <v>13</v>
      </c>
      <c r="D68" s="53" t="s">
        <v>198</v>
      </c>
      <c r="E68" s="53">
        <v>1</v>
      </c>
      <c r="F68" s="59"/>
      <c r="G68" s="53">
        <v>3.5</v>
      </c>
      <c r="H68" s="3">
        <v>10</v>
      </c>
      <c r="I68" s="28">
        <f t="shared" ref="I68:I131" si="1">(100/$F$148*F68)*1/3+(100/$G$148*G68)*1/3+(100/$H$148*H68)*1/3</f>
        <v>1.5477340792337448E-2</v>
      </c>
    </row>
    <row r="69" spans="1:9" s="57" customFormat="1">
      <c r="A69" s="59" t="s">
        <v>305</v>
      </c>
      <c r="B69" s="53" t="s">
        <v>295</v>
      </c>
      <c r="C69" s="53" t="s">
        <v>13</v>
      </c>
      <c r="D69" s="53" t="s">
        <v>37</v>
      </c>
      <c r="E69" s="53">
        <v>0</v>
      </c>
      <c r="F69" s="55">
        <v>125</v>
      </c>
      <c r="G69" s="56">
        <v>157.5</v>
      </c>
      <c r="H69" s="6">
        <v>150</v>
      </c>
      <c r="I69" s="28">
        <f t="shared" si="1"/>
        <v>0.49654679130018253</v>
      </c>
    </row>
    <row r="70" spans="1:9" s="57" customFormat="1">
      <c r="A70" s="52" t="s">
        <v>299</v>
      </c>
      <c r="B70" s="53" t="s">
        <v>306</v>
      </c>
      <c r="C70" s="53" t="s">
        <v>13</v>
      </c>
      <c r="D70" s="53" t="s">
        <v>37</v>
      </c>
      <c r="E70" s="53">
        <v>0</v>
      </c>
      <c r="F70" s="55">
        <v>75.5</v>
      </c>
      <c r="G70" s="58">
        <v>80</v>
      </c>
      <c r="H70" s="6">
        <v>80.5</v>
      </c>
      <c r="I70" s="28">
        <f t="shared" si="1"/>
        <v>0.27084731450730676</v>
      </c>
    </row>
    <row r="71" spans="1:9">
      <c r="A71" s="2" t="s">
        <v>71</v>
      </c>
      <c r="B71" s="4" t="s">
        <v>72</v>
      </c>
      <c r="C71" s="4" t="s">
        <v>11</v>
      </c>
      <c r="D71" s="4" t="s">
        <v>292</v>
      </c>
      <c r="E71" s="4">
        <v>0</v>
      </c>
      <c r="F71" s="27">
        <v>286</v>
      </c>
      <c r="G71" s="6">
        <v>288</v>
      </c>
      <c r="H71" s="6">
        <v>258</v>
      </c>
      <c r="I71" s="28">
        <f t="shared" si="1"/>
        <v>0.95494209287134924</v>
      </c>
    </row>
    <row r="72" spans="1:9">
      <c r="A72" s="2" t="s">
        <v>87</v>
      </c>
      <c r="B72" s="4" t="s">
        <v>286</v>
      </c>
      <c r="C72" s="4" t="s">
        <v>11</v>
      </c>
      <c r="D72" s="4" t="s">
        <v>14</v>
      </c>
      <c r="E72" s="4">
        <v>0</v>
      </c>
      <c r="F72" s="27">
        <v>15</v>
      </c>
      <c r="G72" s="6">
        <v>17</v>
      </c>
      <c r="H72" s="6">
        <v>10</v>
      </c>
      <c r="I72" s="28">
        <f t="shared" si="1"/>
        <v>4.8246549559234166E-2</v>
      </c>
    </row>
    <row r="73" spans="1:9">
      <c r="A73" s="2" t="s">
        <v>88</v>
      </c>
      <c r="B73" s="4" t="s">
        <v>181</v>
      </c>
      <c r="C73" s="4" t="s">
        <v>11</v>
      </c>
      <c r="D73" s="4" t="s">
        <v>20</v>
      </c>
      <c r="E73" s="4">
        <v>1</v>
      </c>
      <c r="F73" s="29"/>
      <c r="G73" s="3">
        <v>0</v>
      </c>
      <c r="H73" s="3">
        <v>0</v>
      </c>
      <c r="I73" s="28">
        <f t="shared" si="1"/>
        <v>0</v>
      </c>
    </row>
    <row r="74" spans="1:9">
      <c r="A74" s="2" t="s">
        <v>182</v>
      </c>
      <c r="B74" s="4" t="s">
        <v>183</v>
      </c>
      <c r="C74" s="4" t="s">
        <v>11</v>
      </c>
      <c r="D74" s="4" t="s">
        <v>292</v>
      </c>
      <c r="E74" s="4">
        <v>0</v>
      </c>
      <c r="F74" s="27">
        <v>874</v>
      </c>
      <c r="G74" s="6">
        <v>877.5</v>
      </c>
      <c r="H74" s="6">
        <v>860.5</v>
      </c>
      <c r="I74" s="28">
        <f t="shared" si="1"/>
        <v>2.9975374151346359</v>
      </c>
    </row>
    <row r="75" spans="1:9">
      <c r="A75" s="2" t="s">
        <v>167</v>
      </c>
      <c r="B75" s="4" t="s">
        <v>168</v>
      </c>
      <c r="C75" s="4" t="s">
        <v>11</v>
      </c>
      <c r="D75" s="4" t="s">
        <v>20</v>
      </c>
      <c r="E75" s="4">
        <v>2</v>
      </c>
      <c r="F75" s="29"/>
      <c r="G75" s="3"/>
      <c r="H75" s="3">
        <v>0</v>
      </c>
      <c r="I75" s="28">
        <f t="shared" si="1"/>
        <v>0</v>
      </c>
    </row>
    <row r="76" spans="1:9">
      <c r="A76" s="2" t="s">
        <v>242</v>
      </c>
      <c r="B76" s="4" t="s">
        <v>243</v>
      </c>
      <c r="C76" s="4" t="s">
        <v>244</v>
      </c>
      <c r="D76" s="4" t="s">
        <v>292</v>
      </c>
      <c r="E76" s="4">
        <v>0</v>
      </c>
      <c r="F76" s="27">
        <v>454.5</v>
      </c>
      <c r="G76" s="6">
        <v>438.5</v>
      </c>
      <c r="H76" s="6">
        <v>437</v>
      </c>
      <c r="I76" s="28">
        <f t="shared" si="1"/>
        <v>1.5261704918402783</v>
      </c>
    </row>
    <row r="77" spans="1:9" s="57" customFormat="1">
      <c r="A77" s="52" t="s">
        <v>22</v>
      </c>
      <c r="B77" s="53" t="s">
        <v>332</v>
      </c>
      <c r="C77" s="53" t="s">
        <v>15</v>
      </c>
      <c r="D77" s="53" t="s">
        <v>292</v>
      </c>
      <c r="E77" s="53">
        <v>0</v>
      </c>
      <c r="F77" s="59">
        <v>775.5</v>
      </c>
      <c r="G77" s="53">
        <v>797</v>
      </c>
      <c r="H77" s="3">
        <v>841</v>
      </c>
      <c r="I77" s="28">
        <f t="shared" si="1"/>
        <v>2.7695232834372967</v>
      </c>
    </row>
    <row r="78" spans="1:9">
      <c r="A78" s="2" t="s">
        <v>123</v>
      </c>
      <c r="B78" s="4" t="s">
        <v>124</v>
      </c>
      <c r="C78" s="4" t="s">
        <v>15</v>
      </c>
      <c r="D78" s="4" t="s">
        <v>14</v>
      </c>
      <c r="E78" s="4">
        <v>0</v>
      </c>
      <c r="F78" s="27">
        <v>35</v>
      </c>
      <c r="G78" s="6">
        <v>40</v>
      </c>
      <c r="H78" s="6">
        <v>32.5</v>
      </c>
      <c r="I78" s="28">
        <f t="shared" si="1"/>
        <v>0.12343165491273192</v>
      </c>
    </row>
    <row r="79" spans="1:9">
      <c r="A79" s="2" t="s">
        <v>125</v>
      </c>
      <c r="B79" s="4" t="s">
        <v>321</v>
      </c>
      <c r="C79" s="4" t="s">
        <v>15</v>
      </c>
      <c r="D79" s="4" t="s">
        <v>20</v>
      </c>
      <c r="E79" s="4">
        <v>0</v>
      </c>
      <c r="F79" s="27">
        <v>18.5</v>
      </c>
      <c r="G79" s="6">
        <v>22.5</v>
      </c>
      <c r="H79" s="6">
        <v>30</v>
      </c>
      <c r="I79" s="28">
        <f t="shared" si="1"/>
        <v>8.1459542464593471E-2</v>
      </c>
    </row>
    <row r="80" spans="1:9">
      <c r="A80" s="2" t="s">
        <v>126</v>
      </c>
      <c r="B80" s="4" t="s">
        <v>127</v>
      </c>
      <c r="C80" s="4" t="s">
        <v>15</v>
      </c>
      <c r="D80" s="4" t="s">
        <v>20</v>
      </c>
      <c r="E80" s="4">
        <v>2</v>
      </c>
      <c r="F80" s="29"/>
      <c r="G80" s="3"/>
      <c r="H80" s="3">
        <v>4</v>
      </c>
      <c r="I80" s="28">
        <f t="shared" si="1"/>
        <v>4.5687917259181849E-3</v>
      </c>
    </row>
    <row r="81" spans="1:9">
      <c r="A81" s="2" t="s">
        <v>132</v>
      </c>
      <c r="B81" s="4" t="s">
        <v>322</v>
      </c>
      <c r="C81" s="4" t="s">
        <v>15</v>
      </c>
      <c r="D81" s="3" t="s">
        <v>292</v>
      </c>
      <c r="E81" s="4">
        <v>0</v>
      </c>
      <c r="F81" s="27">
        <v>82</v>
      </c>
      <c r="G81" s="6">
        <v>102</v>
      </c>
      <c r="H81" s="6">
        <v>102</v>
      </c>
      <c r="I81" s="28">
        <f t="shared" si="1"/>
        <v>0.32831715703185882</v>
      </c>
    </row>
    <row r="82" spans="1:9">
      <c r="A82" s="2" t="s">
        <v>245</v>
      </c>
      <c r="B82" s="4" t="s">
        <v>246</v>
      </c>
      <c r="C82" s="4" t="s">
        <v>15</v>
      </c>
      <c r="D82" s="4" t="s">
        <v>20</v>
      </c>
      <c r="E82" s="4">
        <v>2</v>
      </c>
      <c r="F82" s="29"/>
      <c r="G82" s="3"/>
      <c r="H82" s="3">
        <v>0</v>
      </c>
      <c r="I82" s="28">
        <f t="shared" si="1"/>
        <v>0</v>
      </c>
    </row>
    <row r="83" spans="1:9">
      <c r="A83" s="2" t="s">
        <v>73</v>
      </c>
      <c r="B83" s="4" t="s">
        <v>74</v>
      </c>
      <c r="C83" s="4" t="s">
        <v>75</v>
      </c>
      <c r="D83" s="3" t="s">
        <v>291</v>
      </c>
      <c r="E83" s="4">
        <v>2</v>
      </c>
      <c r="F83" s="29"/>
      <c r="G83" s="3"/>
      <c r="H83" s="3">
        <v>0</v>
      </c>
      <c r="I83" s="28">
        <f t="shared" si="1"/>
        <v>0</v>
      </c>
    </row>
    <row r="84" spans="1:9">
      <c r="A84" s="2" t="s">
        <v>76</v>
      </c>
      <c r="B84" s="4" t="s">
        <v>77</v>
      </c>
      <c r="C84" s="4" t="s">
        <v>75</v>
      </c>
      <c r="D84" s="4" t="s">
        <v>292</v>
      </c>
      <c r="E84" s="4">
        <v>0</v>
      </c>
      <c r="F84" s="27">
        <v>988</v>
      </c>
      <c r="G84" s="6">
        <v>989</v>
      </c>
      <c r="H84" s="6">
        <v>966</v>
      </c>
      <c r="I84" s="28">
        <f t="shared" si="1"/>
        <v>3.3773974884341786</v>
      </c>
    </row>
    <row r="85" spans="1:9">
      <c r="A85" s="2" t="s">
        <v>78</v>
      </c>
      <c r="B85" s="4" t="s">
        <v>79</v>
      </c>
      <c r="C85" s="4" t="s">
        <v>75</v>
      </c>
      <c r="D85" s="4" t="s">
        <v>14</v>
      </c>
      <c r="E85" s="4">
        <v>0</v>
      </c>
      <c r="F85" s="27">
        <v>29</v>
      </c>
      <c r="G85" s="6">
        <v>28</v>
      </c>
      <c r="H85" s="6">
        <v>28</v>
      </c>
      <c r="I85" s="28">
        <f t="shared" si="1"/>
        <v>9.7536827642378976E-2</v>
      </c>
    </row>
    <row r="86" spans="1:9">
      <c r="A86" s="2" t="s">
        <v>133</v>
      </c>
      <c r="B86" s="4" t="s">
        <v>134</v>
      </c>
      <c r="C86" s="4" t="s">
        <v>9</v>
      </c>
      <c r="D86" s="4" t="s">
        <v>14</v>
      </c>
      <c r="E86" s="4">
        <v>0</v>
      </c>
      <c r="F86" s="27">
        <v>31.5</v>
      </c>
      <c r="G86" s="6">
        <v>33</v>
      </c>
      <c r="H86" s="6">
        <v>28.5</v>
      </c>
      <c r="I86" s="28">
        <f t="shared" si="1"/>
        <v>0.10675581684924165</v>
      </c>
    </row>
    <row r="87" spans="1:9">
      <c r="A87" s="2" t="s">
        <v>135</v>
      </c>
      <c r="B87" s="4" t="s">
        <v>136</v>
      </c>
      <c r="C87" s="4" t="s">
        <v>9</v>
      </c>
      <c r="D87" s="4" t="s">
        <v>292</v>
      </c>
      <c r="E87" s="4">
        <v>0</v>
      </c>
      <c r="F87" s="27">
        <v>1666.5</v>
      </c>
      <c r="G87" s="6">
        <v>1742</v>
      </c>
      <c r="H87" s="6">
        <v>1821.5</v>
      </c>
      <c r="I87" s="28">
        <f t="shared" si="1"/>
        <v>6.0017457067027298</v>
      </c>
    </row>
    <row r="88" spans="1:9">
      <c r="A88" s="2" t="s">
        <v>137</v>
      </c>
      <c r="B88" s="4" t="s">
        <v>138</v>
      </c>
      <c r="C88" s="4" t="s">
        <v>9</v>
      </c>
      <c r="D88" s="4" t="s">
        <v>20</v>
      </c>
      <c r="E88" s="4">
        <v>0</v>
      </c>
      <c r="F88" s="27">
        <v>37</v>
      </c>
      <c r="G88" s="6">
        <v>35.5</v>
      </c>
      <c r="H88" s="6">
        <v>39</v>
      </c>
      <c r="I88" s="28">
        <f t="shared" si="1"/>
        <v>0.12792551864335963</v>
      </c>
    </row>
    <row r="89" spans="1:9">
      <c r="A89" s="2" t="s">
        <v>139</v>
      </c>
      <c r="B89" s="4" t="s">
        <v>140</v>
      </c>
      <c r="C89" s="4" t="s">
        <v>9</v>
      </c>
      <c r="D89" s="4" t="s">
        <v>20</v>
      </c>
      <c r="E89" s="4">
        <v>2</v>
      </c>
      <c r="F89" s="29"/>
      <c r="G89" s="3"/>
      <c r="H89" s="3">
        <v>0</v>
      </c>
      <c r="I89" s="28">
        <f t="shared" si="1"/>
        <v>0</v>
      </c>
    </row>
    <row r="90" spans="1:9">
      <c r="A90" s="2" t="s">
        <v>141</v>
      </c>
      <c r="B90" s="4" t="s">
        <v>330</v>
      </c>
      <c r="C90" s="4" t="s">
        <v>9</v>
      </c>
      <c r="D90" s="4" t="s">
        <v>20</v>
      </c>
      <c r="E90" s="4">
        <v>0</v>
      </c>
      <c r="F90" s="27">
        <v>66.5</v>
      </c>
      <c r="G90" s="6">
        <v>71</v>
      </c>
      <c r="H90" s="6">
        <v>77</v>
      </c>
      <c r="I90" s="28">
        <f t="shared" si="1"/>
        <v>0.24614528924990808</v>
      </c>
    </row>
    <row r="91" spans="1:9">
      <c r="A91" s="2" t="s">
        <v>142</v>
      </c>
      <c r="B91" s="4" t="s">
        <v>143</v>
      </c>
      <c r="C91" s="4" t="s">
        <v>9</v>
      </c>
      <c r="D91" s="4" t="s">
        <v>20</v>
      </c>
      <c r="E91" s="4">
        <v>0</v>
      </c>
      <c r="F91" s="27">
        <v>79</v>
      </c>
      <c r="G91" s="6">
        <v>83</v>
      </c>
      <c r="H91" s="6">
        <v>81</v>
      </c>
      <c r="I91" s="28">
        <f t="shared" si="1"/>
        <v>0.27889076097914201</v>
      </c>
    </row>
    <row r="92" spans="1:9">
      <c r="A92" s="2" t="s">
        <v>144</v>
      </c>
      <c r="B92" s="4" t="s">
        <v>145</v>
      </c>
      <c r="C92" s="4" t="s">
        <v>9</v>
      </c>
      <c r="D92" s="4" t="s">
        <v>20</v>
      </c>
      <c r="E92" s="4">
        <v>1</v>
      </c>
      <c r="F92" s="29"/>
      <c r="G92" s="3">
        <v>75.5</v>
      </c>
      <c r="H92" s="3">
        <v>72</v>
      </c>
      <c r="I92" s="28">
        <f t="shared" si="1"/>
        <v>0.16971819151064732</v>
      </c>
    </row>
    <row r="93" spans="1:9">
      <c r="A93" s="2" t="s">
        <v>150</v>
      </c>
      <c r="B93" s="4" t="s">
        <v>151</v>
      </c>
      <c r="C93" s="4" t="s">
        <v>9</v>
      </c>
      <c r="D93" s="4" t="s">
        <v>20</v>
      </c>
      <c r="E93" s="4">
        <v>0</v>
      </c>
      <c r="F93" s="27">
        <v>31.5</v>
      </c>
      <c r="G93" s="6">
        <v>35.5</v>
      </c>
      <c r="H93" s="6">
        <v>34</v>
      </c>
      <c r="I93" s="28">
        <f t="shared" si="1"/>
        <v>0.11593459224205202</v>
      </c>
    </row>
    <row r="94" spans="1:9">
      <c r="A94" s="2" t="s">
        <v>152</v>
      </c>
      <c r="B94" s="4" t="s">
        <v>153</v>
      </c>
      <c r="C94" s="4" t="s">
        <v>9</v>
      </c>
      <c r="D94" s="4" t="s">
        <v>20</v>
      </c>
      <c r="E94" s="4">
        <v>2</v>
      </c>
      <c r="F94" s="29"/>
      <c r="G94" s="3"/>
      <c r="H94" s="3">
        <v>54</v>
      </c>
      <c r="I94" s="28">
        <f t="shared" si="1"/>
        <v>6.16786882998955E-2</v>
      </c>
    </row>
    <row r="95" spans="1:9">
      <c r="A95" s="2" t="s">
        <v>154</v>
      </c>
      <c r="B95" s="4" t="s">
        <v>155</v>
      </c>
      <c r="C95" s="4" t="s">
        <v>9</v>
      </c>
      <c r="D95" s="4" t="s">
        <v>20</v>
      </c>
      <c r="E95" s="4">
        <v>0</v>
      </c>
      <c r="F95" s="27">
        <v>123.5</v>
      </c>
      <c r="G95" s="6">
        <v>117</v>
      </c>
      <c r="H95" s="6">
        <v>119.5</v>
      </c>
      <c r="I95" s="28">
        <f t="shared" si="1"/>
        <v>0.41307071870028977</v>
      </c>
    </row>
    <row r="96" spans="1:9">
      <c r="A96" s="2" t="s">
        <v>156</v>
      </c>
      <c r="B96" s="4" t="s">
        <v>157</v>
      </c>
      <c r="C96" s="4" t="s">
        <v>9</v>
      </c>
      <c r="D96" s="4" t="s">
        <v>20</v>
      </c>
      <c r="E96" s="4">
        <v>0</v>
      </c>
      <c r="F96" s="27">
        <v>26.5</v>
      </c>
      <c r="G96" s="6">
        <v>33</v>
      </c>
      <c r="H96" s="6">
        <v>33</v>
      </c>
      <c r="I96" s="28">
        <f t="shared" si="1"/>
        <v>0.10618667413734517</v>
      </c>
    </row>
    <row r="97" spans="1:9" s="57" customFormat="1">
      <c r="A97" s="52" t="s">
        <v>300</v>
      </c>
      <c r="B97" s="53" t="s">
        <v>307</v>
      </c>
      <c r="C97" s="53" t="s">
        <v>9</v>
      </c>
      <c r="D97" s="53" t="s">
        <v>37</v>
      </c>
      <c r="E97" s="53">
        <v>0</v>
      </c>
      <c r="F97" s="59">
        <v>240.5</v>
      </c>
      <c r="G97" s="53">
        <v>262</v>
      </c>
      <c r="H97" s="3">
        <v>299</v>
      </c>
      <c r="I97" s="28">
        <f t="shared" si="1"/>
        <v>0.91969446168506752</v>
      </c>
    </row>
    <row r="98" spans="1:9">
      <c r="A98" s="2" t="s">
        <v>44</v>
      </c>
      <c r="B98" s="4" t="s">
        <v>45</v>
      </c>
      <c r="C98" s="4" t="s">
        <v>16</v>
      </c>
      <c r="D98" s="4" t="s">
        <v>292</v>
      </c>
      <c r="E98" s="4">
        <v>0</v>
      </c>
      <c r="F98" s="27">
        <v>528.5</v>
      </c>
      <c r="G98" s="6">
        <v>559</v>
      </c>
      <c r="H98" s="6">
        <v>568.5</v>
      </c>
      <c r="I98" s="28">
        <f t="shared" si="1"/>
        <v>1.9004835165006755</v>
      </c>
    </row>
    <row r="99" spans="1:9">
      <c r="A99" s="2" t="s">
        <v>46</v>
      </c>
      <c r="B99" s="4" t="s">
        <v>47</v>
      </c>
      <c r="C99" s="4" t="s">
        <v>16</v>
      </c>
      <c r="D99" s="4" t="s">
        <v>14</v>
      </c>
      <c r="E99" s="4">
        <v>0</v>
      </c>
      <c r="F99" s="27">
        <v>19.5</v>
      </c>
      <c r="G99" s="6">
        <v>26.5</v>
      </c>
      <c r="H99" s="6">
        <v>27.5</v>
      </c>
      <c r="I99" s="28">
        <f t="shared" si="1"/>
        <v>8.4380553148082044E-2</v>
      </c>
    </row>
    <row r="100" spans="1:9">
      <c r="A100" s="2" t="s">
        <v>115</v>
      </c>
      <c r="B100" s="4" t="s">
        <v>116</v>
      </c>
      <c r="C100" s="4" t="s">
        <v>16</v>
      </c>
      <c r="D100" s="4" t="s">
        <v>20</v>
      </c>
      <c r="E100" s="4">
        <v>2</v>
      </c>
      <c r="F100" s="29"/>
      <c r="G100" s="3"/>
      <c r="H100" s="3">
        <v>0</v>
      </c>
      <c r="I100" s="28">
        <f t="shared" si="1"/>
        <v>0</v>
      </c>
    </row>
    <row r="101" spans="1:9">
      <c r="A101" s="2" t="s">
        <v>210</v>
      </c>
      <c r="B101" s="4" t="s">
        <v>211</v>
      </c>
      <c r="C101" s="4" t="s">
        <v>18</v>
      </c>
      <c r="D101" s="4" t="s">
        <v>14</v>
      </c>
      <c r="E101" s="4">
        <v>0</v>
      </c>
      <c r="F101" s="27">
        <v>18.5</v>
      </c>
      <c r="G101" s="6">
        <v>19.5</v>
      </c>
      <c r="H101" s="6">
        <v>22.5</v>
      </c>
      <c r="I101" s="28">
        <f t="shared" si="1"/>
        <v>6.9417033854889454E-2</v>
      </c>
    </row>
    <row r="102" spans="1:9">
      <c r="A102" s="2" t="s">
        <v>212</v>
      </c>
      <c r="B102" s="4" t="s">
        <v>213</v>
      </c>
      <c r="C102" s="4" t="s">
        <v>18</v>
      </c>
      <c r="D102" s="3" t="s">
        <v>291</v>
      </c>
      <c r="E102" s="4">
        <v>2</v>
      </c>
      <c r="F102" s="29"/>
      <c r="G102" s="3"/>
      <c r="H102" s="3">
        <v>0</v>
      </c>
      <c r="I102" s="28">
        <f t="shared" si="1"/>
        <v>0</v>
      </c>
    </row>
    <row r="103" spans="1:9">
      <c r="A103" s="2" t="s">
        <v>214</v>
      </c>
      <c r="B103" s="4" t="s">
        <v>215</v>
      </c>
      <c r="C103" s="4" t="s">
        <v>18</v>
      </c>
      <c r="D103" s="4" t="s">
        <v>292</v>
      </c>
      <c r="E103" s="4">
        <v>0</v>
      </c>
      <c r="F103" s="27">
        <v>606</v>
      </c>
      <c r="G103" s="6">
        <v>630.5</v>
      </c>
      <c r="H103" s="6">
        <v>649</v>
      </c>
      <c r="I103" s="28">
        <f t="shared" si="1"/>
        <v>2.1637657093525164</v>
      </c>
    </row>
    <row r="104" spans="1:9">
      <c r="A104" s="2" t="s">
        <v>216</v>
      </c>
      <c r="B104" s="4" t="s">
        <v>217</v>
      </c>
      <c r="C104" s="4" t="s">
        <v>18</v>
      </c>
      <c r="D104" s="4" t="s">
        <v>20</v>
      </c>
      <c r="E104" s="4">
        <v>2</v>
      </c>
      <c r="F104" s="29"/>
      <c r="G104" s="3"/>
      <c r="H104" s="3">
        <v>41</v>
      </c>
      <c r="I104" s="28">
        <f t="shared" si="1"/>
        <v>4.6830115190661388E-2</v>
      </c>
    </row>
    <row r="105" spans="1:9">
      <c r="A105" s="2" t="s">
        <v>108</v>
      </c>
      <c r="B105" s="4" t="s">
        <v>109</v>
      </c>
      <c r="C105" s="4" t="s">
        <v>12</v>
      </c>
      <c r="D105" s="4" t="s">
        <v>292</v>
      </c>
      <c r="E105" s="4">
        <v>0</v>
      </c>
      <c r="F105" s="27">
        <v>850</v>
      </c>
      <c r="G105" s="6">
        <v>951.5</v>
      </c>
      <c r="H105" s="6">
        <v>953</v>
      </c>
      <c r="I105" s="28">
        <f t="shared" si="1"/>
        <v>3.1615292918417488</v>
      </c>
    </row>
    <row r="106" spans="1:9">
      <c r="A106" s="2" t="s">
        <v>113</v>
      </c>
      <c r="B106" s="4" t="s">
        <v>114</v>
      </c>
      <c r="C106" s="4" t="s">
        <v>12</v>
      </c>
      <c r="D106" s="4" t="s">
        <v>292</v>
      </c>
      <c r="E106" s="4">
        <v>0</v>
      </c>
      <c r="F106" s="27">
        <v>421.5</v>
      </c>
      <c r="G106" s="6">
        <v>442</v>
      </c>
      <c r="H106" s="6">
        <v>516.5</v>
      </c>
      <c r="I106" s="28">
        <f t="shared" si="1"/>
        <v>1.5833509684069846</v>
      </c>
    </row>
    <row r="107" spans="1:9">
      <c r="A107" s="12" t="s">
        <v>294</v>
      </c>
      <c r="B107" s="5" t="s">
        <v>323</v>
      </c>
      <c r="C107" s="5" t="s">
        <v>12</v>
      </c>
      <c r="D107" s="5" t="s">
        <v>14</v>
      </c>
      <c r="E107" s="4">
        <v>0</v>
      </c>
      <c r="F107" s="27">
        <v>15</v>
      </c>
      <c r="G107" s="6">
        <v>18.5</v>
      </c>
      <c r="H107" s="6">
        <v>16</v>
      </c>
      <c r="I107" s="28">
        <f t="shared" si="1"/>
        <v>5.6837749209915148E-2</v>
      </c>
    </row>
    <row r="108" spans="1:9">
      <c r="A108" s="2" t="s">
        <v>3</v>
      </c>
      <c r="B108" s="4" t="s">
        <v>324</v>
      </c>
      <c r="C108" s="4" t="s">
        <v>12</v>
      </c>
      <c r="D108" s="4" t="s">
        <v>20</v>
      </c>
      <c r="E108" s="4">
        <v>0</v>
      </c>
      <c r="F108" s="27">
        <v>14</v>
      </c>
      <c r="G108" s="6">
        <v>19.5</v>
      </c>
      <c r="H108" s="6">
        <v>22</v>
      </c>
      <c r="I108" s="28">
        <f t="shared" si="1"/>
        <v>6.3707804825950676E-2</v>
      </c>
    </row>
    <row r="109" spans="1:9">
      <c r="A109" s="2" t="s">
        <v>236</v>
      </c>
      <c r="B109" s="4" t="s">
        <v>237</v>
      </c>
      <c r="C109" s="4" t="s">
        <v>12</v>
      </c>
      <c r="D109" s="4" t="s">
        <v>20</v>
      </c>
      <c r="E109" s="4">
        <v>0</v>
      </c>
      <c r="F109" s="27">
        <v>0</v>
      </c>
      <c r="G109" s="6">
        <v>0</v>
      </c>
      <c r="H109" s="6">
        <v>0</v>
      </c>
      <c r="I109" s="28">
        <f t="shared" si="1"/>
        <v>0</v>
      </c>
    </row>
    <row r="110" spans="1:9">
      <c r="A110" s="2" t="s">
        <v>146</v>
      </c>
      <c r="B110" s="4" t="s">
        <v>147</v>
      </c>
      <c r="C110" s="4" t="s">
        <v>10</v>
      </c>
      <c r="D110" s="4" t="s">
        <v>20</v>
      </c>
      <c r="E110" s="4">
        <v>1</v>
      </c>
      <c r="F110" s="29"/>
      <c r="G110" s="3">
        <v>4.5</v>
      </c>
      <c r="H110" s="3">
        <v>5</v>
      </c>
      <c r="I110" s="28">
        <f t="shared" si="1"/>
        <v>1.0925025842808857E-2</v>
      </c>
    </row>
    <row r="111" spans="1:9">
      <c r="A111" s="2" t="s">
        <v>148</v>
      </c>
      <c r="B111" s="4" t="s">
        <v>149</v>
      </c>
      <c r="C111" s="4" t="s">
        <v>10</v>
      </c>
      <c r="D111" s="4" t="s">
        <v>20</v>
      </c>
      <c r="E111" s="4">
        <v>2</v>
      </c>
      <c r="F111" s="29"/>
      <c r="G111" s="3"/>
      <c r="H111" s="3">
        <v>10</v>
      </c>
      <c r="I111" s="28">
        <f t="shared" si="1"/>
        <v>1.1421979314795461E-2</v>
      </c>
    </row>
    <row r="112" spans="1:9">
      <c r="A112" s="2" t="s">
        <v>224</v>
      </c>
      <c r="B112" s="4" t="s">
        <v>225</v>
      </c>
      <c r="C112" s="4" t="s">
        <v>10</v>
      </c>
      <c r="D112" s="4" t="s">
        <v>292</v>
      </c>
      <c r="E112" s="4">
        <v>0</v>
      </c>
      <c r="F112" s="27">
        <v>612</v>
      </c>
      <c r="G112" s="6">
        <v>686</v>
      </c>
      <c r="H112" s="6">
        <v>709</v>
      </c>
      <c r="I112" s="28">
        <f t="shared" si="1"/>
        <v>2.3034548716122916</v>
      </c>
    </row>
    <row r="113" spans="1:9">
      <c r="A113" s="2" t="s">
        <v>226</v>
      </c>
      <c r="B113" s="4" t="s">
        <v>227</v>
      </c>
      <c r="C113" s="4" t="s">
        <v>10</v>
      </c>
      <c r="D113" s="4" t="s">
        <v>20</v>
      </c>
      <c r="E113" s="4">
        <v>1</v>
      </c>
      <c r="F113" s="29"/>
      <c r="G113" s="3">
        <v>1</v>
      </c>
      <c r="H113" s="3">
        <v>7.5</v>
      </c>
      <c r="I113" s="28">
        <f t="shared" si="1"/>
        <v>9.7251591939657364E-3</v>
      </c>
    </row>
    <row r="114" spans="1:9">
      <c r="A114" s="2" t="s">
        <v>48</v>
      </c>
      <c r="B114" s="4" t="s">
        <v>49</v>
      </c>
      <c r="C114" s="4" t="s">
        <v>50</v>
      </c>
      <c r="D114" s="4" t="s">
        <v>20</v>
      </c>
      <c r="E114" s="4">
        <v>2</v>
      </c>
      <c r="F114" s="29"/>
      <c r="G114" s="3"/>
      <c r="H114" s="3">
        <v>0</v>
      </c>
      <c r="I114" s="28">
        <f t="shared" si="1"/>
        <v>0</v>
      </c>
    </row>
    <row r="115" spans="1:9">
      <c r="A115" s="2" t="s">
        <v>238</v>
      </c>
      <c r="B115" s="4" t="s">
        <v>239</v>
      </c>
      <c r="C115" s="4" t="s">
        <v>50</v>
      </c>
      <c r="D115" s="3" t="s">
        <v>20</v>
      </c>
      <c r="E115" s="4">
        <v>1</v>
      </c>
      <c r="F115" s="29"/>
      <c r="G115" s="3">
        <v>15.5</v>
      </c>
      <c r="H115" s="3">
        <v>16</v>
      </c>
      <c r="I115" s="28">
        <f t="shared" si="1"/>
        <v>3.6234624875644397E-2</v>
      </c>
    </row>
    <row r="116" spans="1:9">
      <c r="A116" s="2" t="s">
        <v>240</v>
      </c>
      <c r="B116" s="4" t="s">
        <v>241</v>
      </c>
      <c r="C116" s="4" t="s">
        <v>50</v>
      </c>
      <c r="D116" s="4" t="s">
        <v>292</v>
      </c>
      <c r="E116" s="4">
        <v>0</v>
      </c>
      <c r="F116" s="27">
        <v>609</v>
      </c>
      <c r="G116" s="6">
        <v>563</v>
      </c>
      <c r="H116" s="6">
        <v>602</v>
      </c>
      <c r="I116" s="28">
        <f t="shared" si="1"/>
        <v>2.0352972838339434</v>
      </c>
    </row>
    <row r="117" spans="1:9" s="57" customFormat="1">
      <c r="A117" s="52" t="s">
        <v>21</v>
      </c>
      <c r="B117" s="53" t="s">
        <v>331</v>
      </c>
      <c r="C117" s="53" t="s">
        <v>6</v>
      </c>
      <c r="D117" s="53" t="s">
        <v>292</v>
      </c>
      <c r="E117" s="70">
        <v>0</v>
      </c>
      <c r="F117" s="55">
        <v>566</v>
      </c>
      <c r="G117" s="56">
        <v>521</v>
      </c>
      <c r="H117" s="6">
        <v>505.5</v>
      </c>
      <c r="I117" s="28">
        <f t="shared" si="1"/>
        <v>1.8273131584450955</v>
      </c>
    </row>
    <row r="118" spans="1:9">
      <c r="A118" s="2" t="s">
        <v>29</v>
      </c>
      <c r="B118" s="4" t="s">
        <v>30</v>
      </c>
      <c r="C118" s="4" t="s">
        <v>6</v>
      </c>
      <c r="D118" s="4" t="s">
        <v>14</v>
      </c>
      <c r="E118" s="4">
        <v>0</v>
      </c>
      <c r="F118" s="27">
        <v>15.5</v>
      </c>
      <c r="G118" s="6">
        <v>13</v>
      </c>
      <c r="H118" s="6">
        <v>14</v>
      </c>
      <c r="I118" s="28">
        <f t="shared" si="1"/>
        <v>4.8751545794031237E-2</v>
      </c>
    </row>
    <row r="119" spans="1:9">
      <c r="A119" s="2" t="s">
        <v>33</v>
      </c>
      <c r="B119" s="4" t="s">
        <v>34</v>
      </c>
      <c r="C119" s="4" t="s">
        <v>6</v>
      </c>
      <c r="D119" s="4" t="s">
        <v>14</v>
      </c>
      <c r="E119" s="4">
        <v>0</v>
      </c>
      <c r="F119" s="27">
        <v>18</v>
      </c>
      <c r="G119" s="6">
        <v>25.5</v>
      </c>
      <c r="H119" s="6">
        <v>25.5</v>
      </c>
      <c r="I119" s="28">
        <f t="shared" si="1"/>
        <v>7.9224772556187484E-2</v>
      </c>
    </row>
    <row r="120" spans="1:9">
      <c r="A120" s="2" t="s">
        <v>35</v>
      </c>
      <c r="B120" s="4" t="s">
        <v>36</v>
      </c>
      <c r="C120" s="4" t="s">
        <v>6</v>
      </c>
      <c r="D120" s="4" t="s">
        <v>37</v>
      </c>
      <c r="E120" s="4">
        <v>0</v>
      </c>
      <c r="F120" s="27">
        <v>2</v>
      </c>
      <c r="G120" s="6">
        <v>3.5</v>
      </c>
      <c r="H120" s="6">
        <v>4</v>
      </c>
      <c r="I120" s="28">
        <f t="shared" si="1"/>
        <v>1.090776656488195E-2</v>
      </c>
    </row>
    <row r="121" spans="1:9">
      <c r="A121" s="2" t="s">
        <v>38</v>
      </c>
      <c r="B121" s="4" t="s">
        <v>39</v>
      </c>
      <c r="C121" s="4" t="s">
        <v>6</v>
      </c>
      <c r="D121" s="4" t="s">
        <v>37</v>
      </c>
      <c r="E121" s="4">
        <v>0</v>
      </c>
      <c r="F121" s="27">
        <v>0</v>
      </c>
      <c r="G121" s="6">
        <v>0</v>
      </c>
      <c r="H121" s="6">
        <v>0</v>
      </c>
      <c r="I121" s="28">
        <f t="shared" si="1"/>
        <v>0</v>
      </c>
    </row>
    <row r="122" spans="1:9">
      <c r="A122" s="2" t="s">
        <v>40</v>
      </c>
      <c r="B122" s="4" t="s">
        <v>41</v>
      </c>
      <c r="C122" s="4" t="s">
        <v>6</v>
      </c>
      <c r="D122" s="4" t="s">
        <v>20</v>
      </c>
      <c r="E122" s="4">
        <v>2</v>
      </c>
      <c r="F122" s="29"/>
      <c r="G122" s="3"/>
      <c r="H122" s="3">
        <v>0</v>
      </c>
      <c r="I122" s="28">
        <f t="shared" si="1"/>
        <v>0</v>
      </c>
    </row>
    <row r="123" spans="1:9">
      <c r="A123" s="2" t="s">
        <v>42</v>
      </c>
      <c r="B123" s="4" t="s">
        <v>43</v>
      </c>
      <c r="C123" s="4" t="s">
        <v>6</v>
      </c>
      <c r="D123" s="4" t="s">
        <v>292</v>
      </c>
      <c r="E123" s="4">
        <v>0</v>
      </c>
      <c r="F123" s="27">
        <v>1514.5</v>
      </c>
      <c r="G123" s="6">
        <v>1462.5</v>
      </c>
      <c r="H123" s="6">
        <v>1396.5</v>
      </c>
      <c r="I123" s="28">
        <f t="shared" si="1"/>
        <v>5.0189073895064436</v>
      </c>
    </row>
    <row r="124" spans="1:9">
      <c r="A124" s="2" t="s">
        <v>228</v>
      </c>
      <c r="B124" s="4" t="s">
        <v>229</v>
      </c>
      <c r="C124" s="4" t="s">
        <v>6</v>
      </c>
      <c r="D124" s="4" t="s">
        <v>20</v>
      </c>
      <c r="E124" s="4">
        <v>0</v>
      </c>
      <c r="F124" s="27">
        <v>0</v>
      </c>
      <c r="G124" s="6">
        <v>0</v>
      </c>
      <c r="H124" s="6">
        <v>0</v>
      </c>
      <c r="I124" s="28">
        <f t="shared" si="1"/>
        <v>0</v>
      </c>
    </row>
    <row r="125" spans="1:9">
      <c r="A125" s="2" t="s">
        <v>230</v>
      </c>
      <c r="B125" s="4" t="s">
        <v>325</v>
      </c>
      <c r="C125" s="4" t="s">
        <v>6</v>
      </c>
      <c r="D125" s="4" t="s">
        <v>20</v>
      </c>
      <c r="E125" s="4">
        <v>0</v>
      </c>
      <c r="F125" s="27">
        <v>0</v>
      </c>
      <c r="G125" s="6">
        <v>0</v>
      </c>
      <c r="H125" s="6">
        <v>0</v>
      </c>
      <c r="I125" s="28">
        <f t="shared" si="1"/>
        <v>0</v>
      </c>
    </row>
    <row r="126" spans="1:9">
      <c r="A126" s="2" t="s">
        <v>231</v>
      </c>
      <c r="B126" s="4" t="s">
        <v>232</v>
      </c>
      <c r="C126" s="4" t="s">
        <v>6</v>
      </c>
      <c r="D126" s="4" t="s">
        <v>20</v>
      </c>
      <c r="E126" s="4">
        <v>0</v>
      </c>
      <c r="F126" s="27">
        <v>0</v>
      </c>
      <c r="G126" s="6">
        <v>0.5</v>
      </c>
      <c r="H126" s="6">
        <v>0</v>
      </c>
      <c r="I126" s="28">
        <f t="shared" si="1"/>
        <v>5.7933735393456967E-4</v>
      </c>
    </row>
    <row r="127" spans="1:9">
      <c r="A127" s="2" t="s">
        <v>233</v>
      </c>
      <c r="B127" s="4" t="s">
        <v>326</v>
      </c>
      <c r="C127" s="4" t="s">
        <v>6</v>
      </c>
      <c r="D127" s="4" t="s">
        <v>37</v>
      </c>
      <c r="E127" s="4">
        <v>0</v>
      </c>
      <c r="F127" s="27">
        <v>0</v>
      </c>
      <c r="G127" s="6">
        <v>0</v>
      </c>
      <c r="H127" s="6">
        <v>0</v>
      </c>
      <c r="I127" s="28">
        <f t="shared" si="1"/>
        <v>0</v>
      </c>
    </row>
    <row r="128" spans="1:9">
      <c r="A128" s="2" t="s">
        <v>234</v>
      </c>
      <c r="B128" s="4" t="s">
        <v>235</v>
      </c>
      <c r="C128" s="4" t="s">
        <v>6</v>
      </c>
      <c r="D128" s="4" t="s">
        <v>20</v>
      </c>
      <c r="E128" s="4">
        <v>1</v>
      </c>
      <c r="F128" s="29"/>
      <c r="G128" s="3">
        <v>1</v>
      </c>
      <c r="H128" s="3">
        <v>0.5</v>
      </c>
      <c r="I128" s="28">
        <f t="shared" si="1"/>
        <v>1.7297736736089126E-3</v>
      </c>
    </row>
    <row r="129" spans="1:9" s="57" customFormat="1">
      <c r="A129" s="59" t="s">
        <v>303</v>
      </c>
      <c r="B129" s="53" t="s">
        <v>327</v>
      </c>
      <c r="C129" s="53" t="s">
        <v>6</v>
      </c>
      <c r="D129" s="53" t="s">
        <v>37</v>
      </c>
      <c r="E129" s="53">
        <v>0</v>
      </c>
      <c r="F129" s="59">
        <v>0</v>
      </c>
      <c r="G129" s="53">
        <v>0</v>
      </c>
      <c r="H129" s="3">
        <v>0</v>
      </c>
      <c r="I129" s="28">
        <f t="shared" si="1"/>
        <v>0</v>
      </c>
    </row>
    <row r="130" spans="1:9">
      <c r="A130" s="2" t="s">
        <v>31</v>
      </c>
      <c r="B130" s="4" t="s">
        <v>32</v>
      </c>
      <c r="C130" s="4" t="s">
        <v>8</v>
      </c>
      <c r="D130" s="4" t="s">
        <v>20</v>
      </c>
      <c r="E130" s="4">
        <v>2</v>
      </c>
      <c r="F130" s="29"/>
      <c r="G130" s="3"/>
      <c r="H130" s="3">
        <v>0</v>
      </c>
      <c r="I130" s="28">
        <f t="shared" si="1"/>
        <v>0</v>
      </c>
    </row>
    <row r="131" spans="1:9">
      <c r="A131" s="2" t="s">
        <v>102</v>
      </c>
      <c r="B131" s="4" t="s">
        <v>103</v>
      </c>
      <c r="C131" s="4" t="s">
        <v>8</v>
      </c>
      <c r="D131" s="4" t="s">
        <v>292</v>
      </c>
      <c r="E131" s="4">
        <v>0</v>
      </c>
      <c r="F131" s="27">
        <v>570</v>
      </c>
      <c r="G131" s="6">
        <v>559</v>
      </c>
      <c r="H131" s="6">
        <v>587</v>
      </c>
      <c r="I131" s="28">
        <f t="shared" si="1"/>
        <v>1.9689991554825488</v>
      </c>
    </row>
    <row r="132" spans="1:9">
      <c r="A132" s="2" t="s">
        <v>104</v>
      </c>
      <c r="B132" s="4" t="s">
        <v>105</v>
      </c>
      <c r="C132" s="4" t="s">
        <v>8</v>
      </c>
      <c r="D132" s="4" t="s">
        <v>20</v>
      </c>
      <c r="E132" s="4">
        <v>0</v>
      </c>
      <c r="F132" s="27">
        <v>17</v>
      </c>
      <c r="G132" s="6">
        <v>18.5</v>
      </c>
      <c r="H132" s="6">
        <v>17.5</v>
      </c>
      <c r="I132" s="28">
        <f t="shared" ref="I132:I147" si="2">(100/$F$148*F132)*1/3+(100/$G$148*G132)*1/3+(100/$H$148*H132)*1/3</f>
        <v>6.0834659468556249E-2</v>
      </c>
    </row>
    <row r="133" spans="1:9">
      <c r="A133" s="2" t="s">
        <v>106</v>
      </c>
      <c r="B133" s="4" t="s">
        <v>107</v>
      </c>
      <c r="C133" s="4" t="s">
        <v>8</v>
      </c>
      <c r="D133" s="4" t="s">
        <v>292</v>
      </c>
      <c r="E133" s="4">
        <v>0</v>
      </c>
      <c r="F133" s="27">
        <v>319</v>
      </c>
      <c r="G133" s="6">
        <v>370</v>
      </c>
      <c r="H133" s="6">
        <v>371</v>
      </c>
      <c r="I133" s="28">
        <f t="shared" si="2"/>
        <v>1.2167014056372667</v>
      </c>
    </row>
    <row r="134" spans="1:9">
      <c r="A134" s="2" t="s">
        <v>175</v>
      </c>
      <c r="B134" s="4" t="s">
        <v>176</v>
      </c>
      <c r="C134" s="4" t="s">
        <v>8</v>
      </c>
      <c r="D134" s="4" t="s">
        <v>14</v>
      </c>
      <c r="E134" s="4">
        <v>0</v>
      </c>
      <c r="F134" s="27">
        <v>27</v>
      </c>
      <c r="G134" s="6">
        <v>27</v>
      </c>
      <c r="H134" s="6">
        <v>39.5</v>
      </c>
      <c r="I134" s="28">
        <f t="shared" si="2"/>
        <v>0.10722981578510282</v>
      </c>
    </row>
    <row r="135" spans="1:9">
      <c r="A135" s="2" t="s">
        <v>177</v>
      </c>
      <c r="B135" s="4" t="s">
        <v>178</v>
      </c>
      <c r="C135" s="4" t="s">
        <v>8</v>
      </c>
      <c r="D135" s="3" t="s">
        <v>20</v>
      </c>
      <c r="E135" s="4">
        <v>1</v>
      </c>
      <c r="F135" s="29"/>
      <c r="G135" s="3">
        <v>49.5</v>
      </c>
      <c r="H135" s="3">
        <v>45.5</v>
      </c>
      <c r="I135" s="28">
        <f t="shared" si="2"/>
        <v>0.10932440392184174</v>
      </c>
    </row>
    <row r="136" spans="1:9">
      <c r="A136" s="2" t="s">
        <v>179</v>
      </c>
      <c r="B136" s="4" t="s">
        <v>180</v>
      </c>
      <c r="C136" s="4" t="s">
        <v>8</v>
      </c>
      <c r="D136" s="4" t="s">
        <v>292</v>
      </c>
      <c r="E136" s="4">
        <v>0</v>
      </c>
      <c r="F136" s="27">
        <v>1651.5</v>
      </c>
      <c r="G136" s="6">
        <v>1717</v>
      </c>
      <c r="H136" s="6">
        <v>1491.5</v>
      </c>
      <c r="I136" s="28">
        <f t="shared" si="2"/>
        <v>5.5787264214070884</v>
      </c>
    </row>
    <row r="137" spans="1:9">
      <c r="A137" s="2" t="s">
        <v>185</v>
      </c>
      <c r="B137" s="4" t="s">
        <v>186</v>
      </c>
      <c r="C137" s="4" t="s">
        <v>8</v>
      </c>
      <c r="D137" s="4" t="s">
        <v>20</v>
      </c>
      <c r="E137" s="4">
        <v>1</v>
      </c>
      <c r="F137" s="29"/>
      <c r="G137" s="3">
        <v>5</v>
      </c>
      <c r="H137" s="3">
        <v>0</v>
      </c>
      <c r="I137" s="28">
        <f t="shared" si="2"/>
        <v>5.7933735393456967E-3</v>
      </c>
    </row>
    <row r="138" spans="1:9">
      <c r="A138" s="2" t="s">
        <v>4</v>
      </c>
      <c r="B138" s="4" t="s">
        <v>5</v>
      </c>
      <c r="C138" s="4" t="s">
        <v>8</v>
      </c>
      <c r="D138" s="4" t="s">
        <v>20</v>
      </c>
      <c r="E138" s="4">
        <v>2</v>
      </c>
      <c r="F138" s="29"/>
      <c r="G138" s="3"/>
      <c r="H138" s="3">
        <v>8.5</v>
      </c>
      <c r="I138" s="28">
        <f t="shared" si="2"/>
        <v>9.7086824175761418E-3</v>
      </c>
    </row>
    <row r="139" spans="1:9">
      <c r="A139" s="2" t="s">
        <v>189</v>
      </c>
      <c r="B139" s="4" t="s">
        <v>190</v>
      </c>
      <c r="C139" s="4" t="s">
        <v>8</v>
      </c>
      <c r="D139" s="4" t="s">
        <v>20</v>
      </c>
      <c r="E139" s="4">
        <v>0</v>
      </c>
      <c r="F139" s="27">
        <v>0</v>
      </c>
      <c r="G139" s="6">
        <v>1</v>
      </c>
      <c r="H139" s="6">
        <v>0</v>
      </c>
      <c r="I139" s="28">
        <f t="shared" si="2"/>
        <v>1.1586747078691393E-3</v>
      </c>
    </row>
    <row r="140" spans="1:9">
      <c r="A140" s="2" t="s">
        <v>191</v>
      </c>
      <c r="B140" s="4" t="s">
        <v>192</v>
      </c>
      <c r="C140" s="4" t="s">
        <v>8</v>
      </c>
      <c r="D140" s="4" t="s">
        <v>20</v>
      </c>
      <c r="E140" s="4">
        <v>2</v>
      </c>
      <c r="F140" s="29"/>
      <c r="G140" s="3"/>
      <c r="H140" s="3">
        <v>0</v>
      </c>
      <c r="I140" s="28">
        <f t="shared" si="2"/>
        <v>0</v>
      </c>
    </row>
    <row r="141" spans="1:9">
      <c r="A141" s="2" t="s">
        <v>193</v>
      </c>
      <c r="B141" s="4" t="s">
        <v>194</v>
      </c>
      <c r="C141" s="4" t="s">
        <v>8</v>
      </c>
      <c r="D141" s="4" t="s">
        <v>20</v>
      </c>
      <c r="E141" s="4">
        <v>2</v>
      </c>
      <c r="F141" s="29"/>
      <c r="G141" s="3"/>
      <c r="H141" s="3">
        <v>0</v>
      </c>
      <c r="I141" s="28">
        <f t="shared" si="2"/>
        <v>0</v>
      </c>
    </row>
    <row r="142" spans="1:9" s="57" customFormat="1">
      <c r="A142" s="59" t="s">
        <v>304</v>
      </c>
      <c r="B142" s="53" t="s">
        <v>328</v>
      </c>
      <c r="C142" s="53" t="s">
        <v>8</v>
      </c>
      <c r="D142" s="53" t="s">
        <v>37</v>
      </c>
      <c r="E142" s="53">
        <v>0</v>
      </c>
      <c r="F142" s="59">
        <v>55.5</v>
      </c>
      <c r="G142" s="53">
        <v>58.5</v>
      </c>
      <c r="H142" s="3">
        <v>60.5</v>
      </c>
      <c r="I142" s="28">
        <f t="shared" si="2"/>
        <v>0.20025571604431153</v>
      </c>
    </row>
    <row r="143" spans="1:9">
      <c r="A143" s="2" t="s">
        <v>273</v>
      </c>
      <c r="B143" s="4" t="s">
        <v>274</v>
      </c>
      <c r="C143" s="4" t="s">
        <v>278</v>
      </c>
      <c r="D143" s="4" t="s">
        <v>292</v>
      </c>
      <c r="E143" s="4">
        <v>0</v>
      </c>
      <c r="F143" s="27">
        <v>0</v>
      </c>
      <c r="G143" s="6">
        <v>0</v>
      </c>
      <c r="H143" s="6">
        <v>0</v>
      </c>
      <c r="I143" s="28">
        <f t="shared" si="2"/>
        <v>0</v>
      </c>
    </row>
    <row r="144" spans="1:9">
      <c r="A144" s="2" t="s">
        <v>282</v>
      </c>
      <c r="B144" s="4" t="s">
        <v>89</v>
      </c>
      <c r="C144" s="4" t="s">
        <v>90</v>
      </c>
      <c r="D144" s="4" t="s">
        <v>20</v>
      </c>
      <c r="E144" s="4">
        <v>0</v>
      </c>
      <c r="F144" s="27">
        <v>0</v>
      </c>
      <c r="G144" s="6">
        <v>8</v>
      </c>
      <c r="H144" s="6">
        <v>8</v>
      </c>
      <c r="I144" s="28">
        <f t="shared" si="2"/>
        <v>1.8406981114789486E-2</v>
      </c>
    </row>
    <row r="145" spans="1:9">
      <c r="A145" s="2" t="s">
        <v>91</v>
      </c>
      <c r="B145" s="4" t="s">
        <v>92</v>
      </c>
      <c r="C145" s="4" t="s">
        <v>90</v>
      </c>
      <c r="D145" s="4" t="s">
        <v>20</v>
      </c>
      <c r="E145" s="4">
        <v>1</v>
      </c>
      <c r="F145" s="29"/>
      <c r="G145" s="3">
        <v>0.5</v>
      </c>
      <c r="H145" s="3">
        <v>2</v>
      </c>
      <c r="I145" s="28">
        <f t="shared" si="2"/>
        <v>2.8637332168936621E-3</v>
      </c>
    </row>
    <row r="146" spans="1:9">
      <c r="A146" s="2" t="s">
        <v>279</v>
      </c>
      <c r="B146" s="4" t="s">
        <v>280</v>
      </c>
      <c r="C146" s="4" t="s">
        <v>281</v>
      </c>
      <c r="D146" s="4" t="s">
        <v>292</v>
      </c>
      <c r="E146" s="4">
        <v>0</v>
      </c>
      <c r="F146" s="27">
        <v>0</v>
      </c>
      <c r="G146" s="6">
        <v>0</v>
      </c>
      <c r="H146" s="6">
        <v>0</v>
      </c>
      <c r="I146" s="28">
        <f t="shared" si="2"/>
        <v>0</v>
      </c>
    </row>
    <row r="147" spans="1:9">
      <c r="A147" s="1" t="s">
        <v>27</v>
      </c>
      <c r="B147" s="22" t="s">
        <v>329</v>
      </c>
      <c r="C147" s="22" t="s">
        <v>28</v>
      </c>
      <c r="D147" s="22" t="s">
        <v>292</v>
      </c>
      <c r="E147" s="22">
        <v>0</v>
      </c>
      <c r="F147" s="30">
        <v>114.5</v>
      </c>
      <c r="G147" s="31">
        <v>113.5</v>
      </c>
      <c r="H147" s="31">
        <v>57.5</v>
      </c>
      <c r="I147" s="32">
        <f t="shared" si="2"/>
        <v>0.32792282534461797</v>
      </c>
    </row>
    <row r="148" spans="1:9">
      <c r="F148" s="13">
        <f>SUM(F2:F147)</f>
        <v>29193.5</v>
      </c>
      <c r="G148" s="13">
        <f>SUM(G2:G147)</f>
        <v>28768.5</v>
      </c>
      <c r="H148" s="13">
        <f>SUM(H2:H147)</f>
        <v>29183.5</v>
      </c>
      <c r="I148" s="9">
        <f>SUM(I2:I147)</f>
        <v>100</v>
      </c>
    </row>
  </sheetData>
  <autoFilter ref="E1:E148">
    <filterColumn colId="0"/>
  </autoFilter>
  <phoneticPr fontId="7" type="noConversion"/>
  <printOptions horizontalCentered="1" verticalCentered="1"/>
  <pageMargins left="0" right="0" top="0.39370078740157483" bottom="0.39370078740157483" header="0.39370078740157483" footer="0.39370078740157483"/>
  <pageSetup paperSize="8" scale="60" orientation="portrait" verticalDpi="0" r:id="rId1"/>
  <headerFooter>
    <oddHeader>&amp;CIndicateur enseignement - MERRI 2015</oddHeader>
    <oddFooter>&amp;LDGOS PF4&amp;R08/06/2015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workbookViewId="0">
      <selection sqref="A1:J148"/>
    </sheetView>
  </sheetViews>
  <sheetFormatPr baseColWidth="10" defaultColWidth="9.140625" defaultRowHeight="12.75"/>
  <cols>
    <col min="1" max="1" width="12.85546875" style="4" customWidth="1"/>
    <col min="2" max="2" width="51.7109375" style="4" customWidth="1"/>
    <col min="3" max="3" width="29.140625" style="4" customWidth="1"/>
    <col min="4" max="4" width="9" style="4" customWidth="1"/>
    <col min="5" max="8" width="10.42578125" style="4" customWidth="1"/>
    <col min="9" max="9" width="9.140625" style="4"/>
    <col min="10" max="10" width="12.28515625" style="11" customWidth="1"/>
    <col min="11" max="11" width="10.42578125" style="4" customWidth="1"/>
    <col min="12" max="16384" width="9.140625" style="4"/>
  </cols>
  <sheetData>
    <row r="1" spans="1:10" s="85" customFormat="1" ht="47.25" customHeight="1">
      <c r="A1" s="16" t="s">
        <v>93</v>
      </c>
      <c r="B1" s="15" t="s">
        <v>284</v>
      </c>
      <c r="C1" s="15" t="s">
        <v>283</v>
      </c>
      <c r="D1" s="15" t="s">
        <v>285</v>
      </c>
      <c r="E1" s="17" t="s">
        <v>333</v>
      </c>
      <c r="F1" s="84" t="s">
        <v>290</v>
      </c>
      <c r="G1" s="51" t="s">
        <v>289</v>
      </c>
      <c r="H1" s="51" t="s">
        <v>287</v>
      </c>
      <c r="I1" s="51" t="s">
        <v>288</v>
      </c>
      <c r="J1" s="60" t="s">
        <v>298</v>
      </c>
    </row>
    <row r="2" spans="1:10">
      <c r="A2" s="18" t="s">
        <v>169</v>
      </c>
      <c r="B2" s="19" t="s">
        <v>170</v>
      </c>
      <c r="C2" s="19" t="s">
        <v>25</v>
      </c>
      <c r="D2" s="19" t="s">
        <v>14</v>
      </c>
      <c r="E2" s="19">
        <v>0</v>
      </c>
      <c r="F2" s="78">
        <v>372</v>
      </c>
      <c r="G2" s="33">
        <v>235</v>
      </c>
      <c r="H2" s="34">
        <v>523</v>
      </c>
      <c r="I2" s="19">
        <v>543</v>
      </c>
      <c r="J2" s="26">
        <f>(100/$F$148*F2)*1/4+(100/$G$148*G2)*1/4+(100/$H$148*H2)*1/4+(100/$I$148*I2)*1/4</f>
        <v>0.10743165384784104</v>
      </c>
    </row>
    <row r="3" spans="1:10">
      <c r="A3" s="2" t="s">
        <v>23</v>
      </c>
      <c r="B3" s="4" t="s">
        <v>24</v>
      </c>
      <c r="C3" s="4" t="s">
        <v>25</v>
      </c>
      <c r="D3" s="3" t="s">
        <v>292</v>
      </c>
      <c r="E3" s="4">
        <v>0</v>
      </c>
      <c r="F3" s="79">
        <v>7908</v>
      </c>
      <c r="G3" s="8">
        <v>8301</v>
      </c>
      <c r="H3" s="5">
        <v>9821</v>
      </c>
      <c r="I3" s="4">
        <v>9701</v>
      </c>
      <c r="J3" s="28">
        <f t="shared" ref="J3:J66" si="0">(100/$F$148*F3)*1/4+(100/$G$148*G3)*1/4+(100/$H$148*H3)*1/4+(100/$I$148*I3)*1/4</f>
        <v>2.3397652901085468</v>
      </c>
    </row>
    <row r="4" spans="1:10">
      <c r="A4" s="2" t="s">
        <v>171</v>
      </c>
      <c r="B4" s="4" t="s">
        <v>172</v>
      </c>
      <c r="C4" s="4" t="s">
        <v>25</v>
      </c>
      <c r="D4" s="4" t="s">
        <v>20</v>
      </c>
      <c r="E4" s="4">
        <v>0</v>
      </c>
      <c r="F4" s="79">
        <v>67</v>
      </c>
      <c r="G4" s="8">
        <v>360</v>
      </c>
      <c r="H4" s="5">
        <v>450</v>
      </c>
      <c r="I4" s="4">
        <v>429</v>
      </c>
      <c r="J4" s="28">
        <f t="shared" si="0"/>
        <v>8.2078740820467275E-2</v>
      </c>
    </row>
    <row r="5" spans="1:10">
      <c r="A5" s="2" t="s">
        <v>173</v>
      </c>
      <c r="B5" s="4" t="s">
        <v>174</v>
      </c>
      <c r="C5" s="4" t="s">
        <v>25</v>
      </c>
      <c r="D5" s="4" t="s">
        <v>20</v>
      </c>
      <c r="E5" s="4">
        <v>1</v>
      </c>
      <c r="F5" s="35"/>
      <c r="G5" s="8"/>
      <c r="H5" s="5">
        <v>467</v>
      </c>
      <c r="I5" s="4">
        <v>461</v>
      </c>
      <c r="J5" s="28">
        <f t="shared" si="0"/>
        <v>5.3883265616555126E-2</v>
      </c>
    </row>
    <row r="6" spans="1:10">
      <c r="A6" s="2" t="s">
        <v>59</v>
      </c>
      <c r="B6" s="4" t="s">
        <v>60</v>
      </c>
      <c r="C6" s="4" t="s">
        <v>19</v>
      </c>
      <c r="D6" s="4" t="s">
        <v>20</v>
      </c>
      <c r="E6" s="4">
        <v>1</v>
      </c>
      <c r="F6" s="35"/>
      <c r="G6" s="8"/>
      <c r="H6" s="5">
        <v>128</v>
      </c>
      <c r="I6" s="4">
        <v>203</v>
      </c>
      <c r="J6" s="28">
        <f t="shared" si="0"/>
        <v>1.9087923951099709E-2</v>
      </c>
    </row>
    <row r="7" spans="1:10">
      <c r="A7" s="2" t="s">
        <v>80</v>
      </c>
      <c r="B7" s="4" t="s">
        <v>81</v>
      </c>
      <c r="C7" s="4" t="s">
        <v>19</v>
      </c>
      <c r="D7" s="3" t="s">
        <v>291</v>
      </c>
      <c r="E7" s="4">
        <v>1</v>
      </c>
      <c r="F7" s="35"/>
      <c r="G7" s="8"/>
      <c r="H7" s="5">
        <v>47</v>
      </c>
      <c r="I7" s="4">
        <v>81</v>
      </c>
      <c r="J7" s="28">
        <f t="shared" si="0"/>
        <v>7.3729329864744564E-3</v>
      </c>
    </row>
    <row r="8" spans="1:10">
      <c r="A8" s="2" t="s">
        <v>82</v>
      </c>
      <c r="B8" s="4" t="s">
        <v>83</v>
      </c>
      <c r="C8" s="4" t="s">
        <v>19</v>
      </c>
      <c r="D8" s="4" t="s">
        <v>14</v>
      </c>
      <c r="E8" s="4">
        <v>0</v>
      </c>
      <c r="F8" s="79">
        <v>1298</v>
      </c>
      <c r="G8" s="8">
        <v>1483</v>
      </c>
      <c r="H8" s="5">
        <v>1832</v>
      </c>
      <c r="I8" s="4">
        <v>1726</v>
      </c>
      <c r="J8" s="28">
        <f t="shared" si="0"/>
        <v>0.41337380777004651</v>
      </c>
    </row>
    <row r="9" spans="1:10">
      <c r="A9" s="2" t="s">
        <v>84</v>
      </c>
      <c r="B9" s="4" t="s">
        <v>85</v>
      </c>
      <c r="C9" s="4" t="s">
        <v>19</v>
      </c>
      <c r="D9" s="3" t="s">
        <v>291</v>
      </c>
      <c r="E9" s="4">
        <v>2</v>
      </c>
      <c r="F9" s="35"/>
      <c r="G9" s="5"/>
      <c r="H9" s="5"/>
      <c r="I9" s="4">
        <v>138</v>
      </c>
      <c r="J9" s="28">
        <f t="shared" si="0"/>
        <v>7.7765580728562066E-3</v>
      </c>
    </row>
    <row r="10" spans="1:10">
      <c r="A10" s="2" t="s">
        <v>86</v>
      </c>
      <c r="B10" s="4" t="s">
        <v>275</v>
      </c>
      <c r="C10" s="4" t="s">
        <v>19</v>
      </c>
      <c r="D10" s="4" t="s">
        <v>292</v>
      </c>
      <c r="E10" s="4">
        <v>0</v>
      </c>
      <c r="F10" s="79">
        <v>11120</v>
      </c>
      <c r="G10" s="8">
        <v>12490</v>
      </c>
      <c r="H10" s="5">
        <v>13805</v>
      </c>
      <c r="I10" s="4">
        <v>13137</v>
      </c>
      <c r="J10" s="28">
        <f t="shared" si="0"/>
        <v>3.3200718299709688</v>
      </c>
    </row>
    <row r="11" spans="1:10">
      <c r="A11" s="2" t="s">
        <v>276</v>
      </c>
      <c r="B11" s="4" t="s">
        <v>277</v>
      </c>
      <c r="C11" s="4" t="s">
        <v>19</v>
      </c>
      <c r="D11" s="3" t="s">
        <v>20</v>
      </c>
      <c r="E11" s="4">
        <v>0</v>
      </c>
      <c r="F11" s="79">
        <v>156</v>
      </c>
      <c r="G11" s="8">
        <v>227</v>
      </c>
      <c r="H11" s="5">
        <v>302</v>
      </c>
      <c r="I11" s="4">
        <v>434</v>
      </c>
      <c r="J11" s="28">
        <f t="shared" si="0"/>
        <v>7.0838319264218533E-2</v>
      </c>
    </row>
    <row r="12" spans="1:10">
      <c r="A12" s="2" t="s">
        <v>111</v>
      </c>
      <c r="B12" s="4" t="s">
        <v>112</v>
      </c>
      <c r="C12" s="4" t="s">
        <v>19</v>
      </c>
      <c r="D12" s="4" t="s">
        <v>20</v>
      </c>
      <c r="E12" s="4">
        <v>1</v>
      </c>
      <c r="F12" s="35"/>
      <c r="G12" s="8"/>
      <c r="H12" s="5">
        <v>46</v>
      </c>
      <c r="I12" s="4">
        <v>22</v>
      </c>
      <c r="J12" s="28">
        <f t="shared" si="0"/>
        <v>3.9884187890858683E-3</v>
      </c>
    </row>
    <row r="13" spans="1:10">
      <c r="A13" s="2" t="s">
        <v>163</v>
      </c>
      <c r="B13" s="4" t="s">
        <v>164</v>
      </c>
      <c r="C13" s="4" t="s">
        <v>19</v>
      </c>
      <c r="D13" s="4" t="s">
        <v>20</v>
      </c>
      <c r="E13" s="4">
        <v>1</v>
      </c>
      <c r="F13" s="36"/>
      <c r="H13" s="5">
        <v>254</v>
      </c>
      <c r="I13" s="4">
        <v>213</v>
      </c>
      <c r="J13" s="28">
        <f t="shared" si="0"/>
        <v>2.7180429250435172E-2</v>
      </c>
    </row>
    <row r="14" spans="1:10">
      <c r="A14" s="2" t="s">
        <v>165</v>
      </c>
      <c r="B14" s="4" t="s">
        <v>166</v>
      </c>
      <c r="C14" s="4" t="s">
        <v>19</v>
      </c>
      <c r="D14" s="4" t="s">
        <v>20</v>
      </c>
      <c r="E14" s="4">
        <v>0</v>
      </c>
      <c r="F14" s="79">
        <v>318</v>
      </c>
      <c r="G14" s="8">
        <v>219</v>
      </c>
      <c r="H14" s="5">
        <v>466</v>
      </c>
      <c r="I14" s="4">
        <v>732</v>
      </c>
      <c r="J14" s="28">
        <f t="shared" si="0"/>
        <v>0.10935982061156388</v>
      </c>
    </row>
    <row r="15" spans="1:10">
      <c r="A15" s="2" t="s">
        <v>158</v>
      </c>
      <c r="B15" s="4" t="s">
        <v>159</v>
      </c>
      <c r="C15" s="4" t="s">
        <v>160</v>
      </c>
      <c r="D15" s="4" t="s">
        <v>14</v>
      </c>
      <c r="E15" s="4">
        <v>0</v>
      </c>
      <c r="F15" s="79">
        <v>549</v>
      </c>
      <c r="G15" s="8">
        <v>702</v>
      </c>
      <c r="H15" s="5">
        <v>737</v>
      </c>
      <c r="I15" s="4">
        <v>868</v>
      </c>
      <c r="J15" s="28">
        <f t="shared" si="0"/>
        <v>0.18571903143800417</v>
      </c>
    </row>
    <row r="16" spans="1:10">
      <c r="A16" s="2" t="s">
        <v>161</v>
      </c>
      <c r="B16" s="4" t="s">
        <v>162</v>
      </c>
      <c r="C16" s="4" t="s">
        <v>160</v>
      </c>
      <c r="D16" s="4" t="s">
        <v>292</v>
      </c>
      <c r="E16" s="4">
        <v>0</v>
      </c>
      <c r="F16" s="79">
        <v>3504</v>
      </c>
      <c r="G16" s="8">
        <v>4161</v>
      </c>
      <c r="H16" s="5">
        <v>4654</v>
      </c>
      <c r="I16" s="4">
        <v>5653</v>
      </c>
      <c r="J16" s="28">
        <f t="shared" si="0"/>
        <v>1.1658005076530222</v>
      </c>
    </row>
    <row r="17" spans="1:10">
      <c r="A17" s="2" t="s">
        <v>51</v>
      </c>
      <c r="B17" s="4" t="s">
        <v>52</v>
      </c>
      <c r="C17" s="4" t="s">
        <v>17</v>
      </c>
      <c r="D17" s="4" t="s">
        <v>292</v>
      </c>
      <c r="E17" s="4">
        <v>0</v>
      </c>
      <c r="F17" s="79">
        <v>4690</v>
      </c>
      <c r="G17" s="8">
        <v>4792</v>
      </c>
      <c r="H17" s="5">
        <v>5670</v>
      </c>
      <c r="I17" s="4">
        <v>5611</v>
      </c>
      <c r="J17" s="28">
        <f t="shared" si="0"/>
        <v>1.3609780126744084</v>
      </c>
    </row>
    <row r="18" spans="1:10">
      <c r="A18" s="2" t="s">
        <v>53</v>
      </c>
      <c r="B18" s="4" t="s">
        <v>54</v>
      </c>
      <c r="C18" s="4" t="s">
        <v>17</v>
      </c>
      <c r="D18" s="4" t="s">
        <v>14</v>
      </c>
      <c r="E18" s="4">
        <v>0</v>
      </c>
      <c r="F18" s="79">
        <v>1028</v>
      </c>
      <c r="G18" s="8">
        <v>1010</v>
      </c>
      <c r="H18" s="5">
        <v>1593</v>
      </c>
      <c r="I18" s="4">
        <v>1302</v>
      </c>
      <c r="J18" s="28">
        <f t="shared" si="0"/>
        <v>0.32040519906354381</v>
      </c>
    </row>
    <row r="19" spans="1:10">
      <c r="A19" s="2" t="s">
        <v>187</v>
      </c>
      <c r="B19" s="4" t="s">
        <v>188</v>
      </c>
      <c r="C19" s="4" t="s">
        <v>17</v>
      </c>
      <c r="D19" s="4" t="s">
        <v>20</v>
      </c>
      <c r="E19" s="4">
        <v>1</v>
      </c>
      <c r="F19" s="35"/>
      <c r="G19" s="8"/>
      <c r="H19" s="4">
        <v>27</v>
      </c>
      <c r="I19" s="4">
        <v>24</v>
      </c>
      <c r="J19" s="28">
        <f t="shared" si="0"/>
        <v>2.9657991533224024E-3</v>
      </c>
    </row>
    <row r="20" spans="1:10">
      <c r="A20" s="2" t="s">
        <v>1</v>
      </c>
      <c r="B20" s="4" t="s">
        <v>2</v>
      </c>
      <c r="C20" s="4" t="s">
        <v>17</v>
      </c>
      <c r="D20" s="4" t="s">
        <v>20</v>
      </c>
      <c r="E20" s="4">
        <v>2</v>
      </c>
      <c r="F20" s="35"/>
      <c r="G20" s="8"/>
      <c r="H20" s="5"/>
      <c r="I20" s="4">
        <v>0</v>
      </c>
      <c r="J20" s="28">
        <f t="shared" si="0"/>
        <v>0</v>
      </c>
    </row>
    <row r="21" spans="1:10">
      <c r="A21" s="2" t="s">
        <v>55</v>
      </c>
      <c r="B21" s="4" t="s">
        <v>56</v>
      </c>
      <c r="C21" s="4" t="s">
        <v>7</v>
      </c>
      <c r="D21" s="4" t="s">
        <v>20</v>
      </c>
      <c r="E21" s="4">
        <v>2</v>
      </c>
      <c r="F21" s="35"/>
      <c r="G21" s="8"/>
      <c r="H21" s="5"/>
      <c r="I21" s="4">
        <v>491</v>
      </c>
      <c r="J21" s="28">
        <f t="shared" si="0"/>
        <v>2.7668768215742011E-2</v>
      </c>
    </row>
    <row r="22" spans="1:10">
      <c r="A22" s="2" t="s">
        <v>57</v>
      </c>
      <c r="B22" s="4" t="s">
        <v>58</v>
      </c>
      <c r="C22" s="4" t="s">
        <v>7</v>
      </c>
      <c r="D22" s="4" t="s">
        <v>20</v>
      </c>
      <c r="E22" s="4">
        <v>2</v>
      </c>
      <c r="F22" s="35"/>
      <c r="G22" s="8"/>
      <c r="H22" s="5"/>
      <c r="I22" s="4">
        <v>22</v>
      </c>
      <c r="J22" s="28">
        <f t="shared" si="0"/>
        <v>1.23974114204954E-3</v>
      </c>
    </row>
    <row r="23" spans="1:10">
      <c r="A23" s="2" t="s">
        <v>67</v>
      </c>
      <c r="B23" s="4" t="s">
        <v>68</v>
      </c>
      <c r="C23" s="4" t="s">
        <v>7</v>
      </c>
      <c r="D23" s="4" t="s">
        <v>292</v>
      </c>
      <c r="E23" s="4">
        <v>0</v>
      </c>
      <c r="F23" s="79">
        <v>3511</v>
      </c>
      <c r="G23" s="8">
        <v>3554</v>
      </c>
      <c r="H23" s="5">
        <v>4227</v>
      </c>
      <c r="I23" s="4">
        <v>3761</v>
      </c>
      <c r="J23" s="28">
        <f t="shared" si="0"/>
        <v>0.99063324403125463</v>
      </c>
    </row>
    <row r="24" spans="1:10">
      <c r="A24" s="2" t="s">
        <v>69</v>
      </c>
      <c r="B24" s="4" t="s">
        <v>70</v>
      </c>
      <c r="C24" s="4" t="s">
        <v>7</v>
      </c>
      <c r="D24" s="4" t="s">
        <v>20</v>
      </c>
      <c r="E24" s="4">
        <v>2</v>
      </c>
      <c r="F24" s="35"/>
      <c r="G24" s="5"/>
      <c r="H24" s="5"/>
      <c r="I24" s="4">
        <v>90</v>
      </c>
      <c r="J24" s="28">
        <f t="shared" si="0"/>
        <v>5.0716683083844825E-3</v>
      </c>
    </row>
    <row r="25" spans="1:10">
      <c r="A25" s="2" t="s">
        <v>184</v>
      </c>
      <c r="B25" s="4" t="s">
        <v>0</v>
      </c>
      <c r="C25" s="4" t="s">
        <v>7</v>
      </c>
      <c r="D25" s="4" t="s">
        <v>20</v>
      </c>
      <c r="E25" s="4">
        <v>0</v>
      </c>
      <c r="F25" s="80">
        <v>82</v>
      </c>
      <c r="G25" s="4">
        <v>102</v>
      </c>
      <c r="H25" s="4">
        <v>107</v>
      </c>
      <c r="I25" s="4">
        <v>179</v>
      </c>
      <c r="J25" s="28">
        <f t="shared" si="0"/>
        <v>3.0131788344971877E-2</v>
      </c>
    </row>
    <row r="26" spans="1:10">
      <c r="A26" s="2" t="s">
        <v>94</v>
      </c>
      <c r="B26" s="4" t="s">
        <v>95</v>
      </c>
      <c r="C26" s="4" t="s">
        <v>7</v>
      </c>
      <c r="D26" s="3" t="s">
        <v>291</v>
      </c>
      <c r="E26" s="4">
        <v>2</v>
      </c>
      <c r="F26" s="36"/>
      <c r="I26" s="4">
        <v>190</v>
      </c>
      <c r="J26" s="28">
        <f t="shared" si="0"/>
        <v>1.0706855317700574E-2</v>
      </c>
    </row>
    <row r="27" spans="1:10">
      <c r="A27" s="2" t="s">
        <v>96</v>
      </c>
      <c r="B27" s="4" t="s">
        <v>97</v>
      </c>
      <c r="C27" s="4" t="s">
        <v>7</v>
      </c>
      <c r="D27" s="4" t="s">
        <v>14</v>
      </c>
      <c r="E27" s="4">
        <v>0</v>
      </c>
      <c r="F27" s="79">
        <v>589</v>
      </c>
      <c r="G27" s="8">
        <v>672</v>
      </c>
      <c r="H27" s="5">
        <v>741</v>
      </c>
      <c r="I27" s="4">
        <v>694</v>
      </c>
      <c r="J27" s="28">
        <f t="shared" si="0"/>
        <v>0.17708643922698586</v>
      </c>
    </row>
    <row r="28" spans="1:10">
      <c r="A28" s="2" t="s">
        <v>98</v>
      </c>
      <c r="B28" s="4" t="s">
        <v>99</v>
      </c>
      <c r="C28" s="4" t="s">
        <v>7</v>
      </c>
      <c r="D28" s="4" t="s">
        <v>292</v>
      </c>
      <c r="E28" s="4">
        <v>0</v>
      </c>
      <c r="F28" s="79">
        <v>5144</v>
      </c>
      <c r="G28" s="8">
        <v>5125</v>
      </c>
      <c r="H28" s="5">
        <v>7073</v>
      </c>
      <c r="I28" s="4">
        <v>7511</v>
      </c>
      <c r="J28" s="28">
        <f t="shared" si="0"/>
        <v>1.6108265438682088</v>
      </c>
    </row>
    <row r="29" spans="1:10">
      <c r="A29" s="2" t="s">
        <v>128</v>
      </c>
      <c r="B29" s="4" t="s">
        <v>129</v>
      </c>
      <c r="C29" s="4" t="s">
        <v>7</v>
      </c>
      <c r="D29" s="4" t="s">
        <v>20</v>
      </c>
      <c r="E29" s="4">
        <v>2</v>
      </c>
      <c r="F29" s="36"/>
      <c r="I29" s="4">
        <v>0</v>
      </c>
      <c r="J29" s="28">
        <f t="shared" si="0"/>
        <v>0</v>
      </c>
    </row>
    <row r="30" spans="1:10">
      <c r="A30" s="2" t="s">
        <v>130</v>
      </c>
      <c r="B30" s="4" t="s">
        <v>131</v>
      </c>
      <c r="C30" s="4" t="s">
        <v>7</v>
      </c>
      <c r="D30" s="4" t="s">
        <v>20</v>
      </c>
      <c r="E30" s="4">
        <v>0</v>
      </c>
      <c r="F30" s="79">
        <v>127.25</v>
      </c>
      <c r="G30" s="8">
        <v>170</v>
      </c>
      <c r="H30" s="5">
        <v>295</v>
      </c>
      <c r="I30" s="4">
        <v>264</v>
      </c>
      <c r="J30" s="28">
        <f t="shared" si="0"/>
        <v>5.4529396587152959E-2</v>
      </c>
    </row>
    <row r="31" spans="1:10">
      <c r="A31" s="2" t="s">
        <v>64</v>
      </c>
      <c r="B31" s="4" t="s">
        <v>65</v>
      </c>
      <c r="C31" s="4" t="s">
        <v>66</v>
      </c>
      <c r="D31" s="4" t="s">
        <v>20</v>
      </c>
      <c r="E31" s="4">
        <v>1</v>
      </c>
      <c r="F31" s="35"/>
      <c r="G31" s="8"/>
      <c r="H31" s="4">
        <v>127</v>
      </c>
      <c r="I31" s="4">
        <v>154</v>
      </c>
      <c r="J31" s="28">
        <f t="shared" si="0"/>
        <v>1.626692845464273E-2</v>
      </c>
    </row>
    <row r="32" spans="1:10">
      <c r="A32" s="2" t="s">
        <v>100</v>
      </c>
      <c r="B32" s="4" t="s">
        <v>101</v>
      </c>
      <c r="C32" s="4" t="s">
        <v>66</v>
      </c>
      <c r="D32" s="4" t="s">
        <v>292</v>
      </c>
      <c r="E32" s="4">
        <v>0</v>
      </c>
      <c r="F32" s="79">
        <v>4949</v>
      </c>
      <c r="G32" s="8">
        <v>4811</v>
      </c>
      <c r="H32" s="5">
        <v>6798</v>
      </c>
      <c r="I32" s="4">
        <v>7748</v>
      </c>
      <c r="J32" s="28">
        <f t="shared" si="0"/>
        <v>1.5701581324587002</v>
      </c>
    </row>
    <row r="33" spans="1:10">
      <c r="A33" s="2" t="s">
        <v>110</v>
      </c>
      <c r="B33" s="4" t="s">
        <v>308</v>
      </c>
      <c r="C33" s="4" t="s">
        <v>66</v>
      </c>
      <c r="D33" s="3" t="s">
        <v>292</v>
      </c>
      <c r="E33" s="4">
        <v>0</v>
      </c>
      <c r="F33" s="79">
        <v>844</v>
      </c>
      <c r="G33" s="8">
        <v>590</v>
      </c>
      <c r="H33" s="5">
        <v>854</v>
      </c>
      <c r="I33" s="4">
        <v>1099</v>
      </c>
      <c r="J33" s="28">
        <f t="shared" si="0"/>
        <v>0.22045570892072303</v>
      </c>
    </row>
    <row r="34" spans="1:10">
      <c r="A34" s="2" t="s">
        <v>117</v>
      </c>
      <c r="B34" s="4" t="s">
        <v>118</v>
      </c>
      <c r="C34" s="4" t="s">
        <v>119</v>
      </c>
      <c r="D34" s="4" t="s">
        <v>292</v>
      </c>
      <c r="E34" s="4">
        <v>0</v>
      </c>
      <c r="F34" s="79">
        <v>2491</v>
      </c>
      <c r="G34" s="8">
        <v>2405</v>
      </c>
      <c r="H34" s="5">
        <v>4054</v>
      </c>
      <c r="I34" s="4">
        <v>4022</v>
      </c>
      <c r="J34" s="28">
        <f t="shared" si="0"/>
        <v>0.83379551408040864</v>
      </c>
    </row>
    <row r="35" spans="1:10">
      <c r="A35" s="2" t="s">
        <v>120</v>
      </c>
      <c r="B35" s="4" t="s">
        <v>309</v>
      </c>
      <c r="C35" s="4" t="s">
        <v>119</v>
      </c>
      <c r="D35" s="4" t="s">
        <v>20</v>
      </c>
      <c r="E35" s="4">
        <v>2</v>
      </c>
      <c r="F35" s="35"/>
      <c r="G35" s="8"/>
      <c r="I35" s="4">
        <v>83</v>
      </c>
      <c r="J35" s="28">
        <f t="shared" si="0"/>
        <v>4.6772052177323558E-3</v>
      </c>
    </row>
    <row r="36" spans="1:10">
      <c r="A36" s="2" t="s">
        <v>121</v>
      </c>
      <c r="B36" s="4" t="s">
        <v>122</v>
      </c>
      <c r="C36" s="4" t="s">
        <v>119</v>
      </c>
      <c r="D36" s="4" t="s">
        <v>14</v>
      </c>
      <c r="E36" s="4">
        <v>0</v>
      </c>
      <c r="F36" s="79">
        <v>238</v>
      </c>
      <c r="G36" s="8">
        <v>321</v>
      </c>
      <c r="H36" s="5">
        <v>326</v>
      </c>
      <c r="I36" s="4">
        <v>233</v>
      </c>
      <c r="J36" s="28">
        <f t="shared" si="0"/>
        <v>7.4022528014056066E-2</v>
      </c>
    </row>
    <row r="37" spans="1:10">
      <c r="A37" s="2" t="s">
        <v>61</v>
      </c>
      <c r="B37" s="4" t="s">
        <v>62</v>
      </c>
      <c r="C37" s="4" t="s">
        <v>63</v>
      </c>
      <c r="D37" s="4" t="s">
        <v>292</v>
      </c>
      <c r="E37" s="4">
        <v>0</v>
      </c>
      <c r="F37" s="79">
        <v>3401</v>
      </c>
      <c r="G37" s="8">
        <v>3947</v>
      </c>
      <c r="H37" s="5">
        <v>4627</v>
      </c>
      <c r="I37" s="4">
        <v>4979</v>
      </c>
      <c r="J37" s="28">
        <f t="shared" si="0"/>
        <v>1.1028938753137298</v>
      </c>
    </row>
    <row r="38" spans="1:10">
      <c r="A38" s="2" t="s">
        <v>247</v>
      </c>
      <c r="B38" s="4" t="s">
        <v>248</v>
      </c>
      <c r="C38" s="4" t="s">
        <v>63</v>
      </c>
      <c r="D38" s="4" t="s">
        <v>20</v>
      </c>
      <c r="E38" s="4">
        <v>1</v>
      </c>
      <c r="F38" s="35"/>
      <c r="G38" s="8"/>
      <c r="H38" s="4">
        <v>824</v>
      </c>
      <c r="I38" s="4">
        <v>974</v>
      </c>
      <c r="J38" s="28">
        <f t="shared" si="0"/>
        <v>0.10412390366982427</v>
      </c>
    </row>
    <row r="39" spans="1:10">
      <c r="A39" s="2" t="s">
        <v>195</v>
      </c>
      <c r="B39" s="4" t="s">
        <v>196</v>
      </c>
      <c r="C39" s="4" t="s">
        <v>13</v>
      </c>
      <c r="D39" s="4" t="s">
        <v>37</v>
      </c>
      <c r="E39" s="4">
        <v>0</v>
      </c>
      <c r="F39" s="79">
        <v>1795</v>
      </c>
      <c r="G39" s="8">
        <v>1703</v>
      </c>
      <c r="H39" s="5">
        <v>1507</v>
      </c>
      <c r="I39" s="4">
        <v>1593</v>
      </c>
      <c r="J39" s="28">
        <f t="shared" si="0"/>
        <v>0.44061112807883629</v>
      </c>
    </row>
    <row r="40" spans="1:10">
      <c r="A40" s="36" t="s">
        <v>197</v>
      </c>
      <c r="B40" s="3" t="s">
        <v>310</v>
      </c>
      <c r="C40" s="4" t="s">
        <v>13</v>
      </c>
      <c r="D40" s="4" t="s">
        <v>198</v>
      </c>
      <c r="E40" s="4">
        <v>0</v>
      </c>
      <c r="F40" s="79">
        <v>0</v>
      </c>
      <c r="G40" s="8">
        <v>0</v>
      </c>
      <c r="H40" s="4">
        <v>0</v>
      </c>
      <c r="I40" s="4">
        <v>0</v>
      </c>
      <c r="J40" s="28">
        <f t="shared" si="0"/>
        <v>0</v>
      </c>
    </row>
    <row r="41" spans="1:10">
      <c r="A41" s="2" t="s">
        <v>199</v>
      </c>
      <c r="B41" s="4" t="s">
        <v>311</v>
      </c>
      <c r="C41" s="4" t="s">
        <v>13</v>
      </c>
      <c r="D41" s="4" t="s">
        <v>20</v>
      </c>
      <c r="E41" s="4">
        <v>0</v>
      </c>
      <c r="F41" s="79">
        <v>961</v>
      </c>
      <c r="G41" s="8">
        <v>922</v>
      </c>
      <c r="H41" s="5">
        <v>1142</v>
      </c>
      <c r="I41" s="4">
        <v>1269</v>
      </c>
      <c r="J41" s="28">
        <f t="shared" si="0"/>
        <v>0.28010819130951514</v>
      </c>
    </row>
    <row r="42" spans="1:10">
      <c r="A42" s="2" t="s">
        <v>200</v>
      </c>
      <c r="B42" s="4" t="s">
        <v>312</v>
      </c>
      <c r="C42" s="4" t="s">
        <v>13</v>
      </c>
      <c r="D42" s="4" t="s">
        <v>20</v>
      </c>
      <c r="E42" s="4">
        <v>0</v>
      </c>
      <c r="F42" s="79">
        <v>1530</v>
      </c>
      <c r="G42" s="8">
        <v>1418</v>
      </c>
      <c r="H42" s="5">
        <v>1460</v>
      </c>
      <c r="I42" s="4">
        <v>1562</v>
      </c>
      <c r="J42" s="28">
        <f t="shared" si="0"/>
        <v>0.395143463338267</v>
      </c>
    </row>
    <row r="43" spans="1:10">
      <c r="A43" s="2" t="s">
        <v>201</v>
      </c>
      <c r="B43" s="4" t="s">
        <v>202</v>
      </c>
      <c r="C43" s="4" t="s">
        <v>13</v>
      </c>
      <c r="D43" s="4" t="s">
        <v>37</v>
      </c>
      <c r="E43" s="4">
        <v>0</v>
      </c>
      <c r="F43" s="79">
        <v>801</v>
      </c>
      <c r="G43" s="8">
        <v>925</v>
      </c>
      <c r="H43" s="5">
        <v>1129</v>
      </c>
      <c r="I43" s="4">
        <v>1192</v>
      </c>
      <c r="J43" s="28">
        <f t="shared" si="0"/>
        <v>0.26285871172541914</v>
      </c>
    </row>
    <row r="44" spans="1:10">
      <c r="A44" s="2" t="s">
        <v>203</v>
      </c>
      <c r="B44" s="4" t="s">
        <v>204</v>
      </c>
      <c r="C44" s="4" t="s">
        <v>13</v>
      </c>
      <c r="D44" s="4" t="s">
        <v>37</v>
      </c>
      <c r="E44" s="4">
        <v>0</v>
      </c>
      <c r="F44" s="79">
        <v>427</v>
      </c>
      <c r="G44" s="8">
        <v>351</v>
      </c>
      <c r="H44" s="5">
        <v>424</v>
      </c>
      <c r="I44" s="4">
        <v>412</v>
      </c>
      <c r="J44" s="28">
        <f t="shared" si="0"/>
        <v>0.10670620429853984</v>
      </c>
    </row>
    <row r="45" spans="1:10">
      <c r="A45" s="2" t="s">
        <v>26</v>
      </c>
      <c r="B45" s="4" t="s">
        <v>313</v>
      </c>
      <c r="C45" s="4" t="s">
        <v>13</v>
      </c>
      <c r="D45" s="4" t="s">
        <v>14</v>
      </c>
      <c r="E45" s="4">
        <v>0</v>
      </c>
      <c r="F45" s="79">
        <v>8751</v>
      </c>
      <c r="G45" s="8">
        <v>7510</v>
      </c>
      <c r="H45" s="5">
        <v>8333</v>
      </c>
      <c r="I45" s="4">
        <v>9065</v>
      </c>
      <c r="J45" s="28">
        <f t="shared" si="0"/>
        <v>2.2232915137290288</v>
      </c>
    </row>
    <row r="46" spans="1:10">
      <c r="A46" s="2" t="s">
        <v>205</v>
      </c>
      <c r="B46" s="4" t="s">
        <v>206</v>
      </c>
      <c r="C46" s="4" t="s">
        <v>13</v>
      </c>
      <c r="D46" s="4" t="s">
        <v>292</v>
      </c>
      <c r="E46" s="4">
        <v>0</v>
      </c>
      <c r="F46" s="79">
        <v>103356</v>
      </c>
      <c r="G46" s="8">
        <v>109251</v>
      </c>
      <c r="H46" s="5">
        <v>118185</v>
      </c>
      <c r="I46" s="4">
        <v>121030</v>
      </c>
      <c r="J46" s="28">
        <f t="shared" si="0"/>
        <v>29.702222853443555</v>
      </c>
    </row>
    <row r="47" spans="1:10">
      <c r="A47" s="2" t="s">
        <v>207</v>
      </c>
      <c r="B47" s="4" t="s">
        <v>208</v>
      </c>
      <c r="C47" s="4" t="s">
        <v>13</v>
      </c>
      <c r="D47" s="4" t="s">
        <v>209</v>
      </c>
      <c r="E47" s="4">
        <v>0</v>
      </c>
      <c r="F47" s="79">
        <v>2847</v>
      </c>
      <c r="G47" s="8">
        <v>3892</v>
      </c>
      <c r="H47" s="5">
        <v>5529</v>
      </c>
      <c r="I47" s="4">
        <v>5412</v>
      </c>
      <c r="J47" s="28">
        <f t="shared" si="0"/>
        <v>1.1344856868402355</v>
      </c>
    </row>
    <row r="48" spans="1:10">
      <c r="A48" s="2" t="s">
        <v>218</v>
      </c>
      <c r="B48" s="4" t="s">
        <v>219</v>
      </c>
      <c r="C48" s="4" t="s">
        <v>13</v>
      </c>
      <c r="D48" s="4" t="s">
        <v>20</v>
      </c>
      <c r="E48" s="4">
        <v>1</v>
      </c>
      <c r="F48" s="35"/>
      <c r="G48" s="8"/>
      <c r="H48" s="4">
        <v>152</v>
      </c>
      <c r="I48" s="4">
        <v>84</v>
      </c>
      <c r="J48" s="28">
        <f t="shared" si="0"/>
        <v>1.3816144095423819E-2</v>
      </c>
    </row>
    <row r="49" spans="1:10">
      <c r="A49" s="2" t="s">
        <v>220</v>
      </c>
      <c r="B49" s="4" t="s">
        <v>221</v>
      </c>
      <c r="C49" s="4" t="s">
        <v>13</v>
      </c>
      <c r="D49" s="4" t="s">
        <v>20</v>
      </c>
      <c r="E49" s="4">
        <v>1</v>
      </c>
      <c r="F49" s="35"/>
      <c r="G49" s="8"/>
      <c r="H49" s="4">
        <v>70</v>
      </c>
      <c r="I49" s="4">
        <v>69</v>
      </c>
      <c r="J49" s="28">
        <f t="shared" si="0"/>
        <v>8.0710493688746898E-3</v>
      </c>
    </row>
    <row r="50" spans="1:10">
      <c r="A50" s="2" t="s">
        <v>222</v>
      </c>
      <c r="B50" s="4" t="s">
        <v>314</v>
      </c>
      <c r="C50" s="4" t="s">
        <v>13</v>
      </c>
      <c r="D50" s="4" t="s">
        <v>20</v>
      </c>
      <c r="E50" s="4">
        <v>0</v>
      </c>
      <c r="F50" s="79">
        <v>846</v>
      </c>
      <c r="G50" s="8">
        <v>779</v>
      </c>
      <c r="H50" s="5">
        <v>1073</v>
      </c>
      <c r="I50" s="4">
        <v>852</v>
      </c>
      <c r="J50" s="28">
        <f t="shared" si="0"/>
        <v>0.23334505483925297</v>
      </c>
    </row>
    <row r="51" spans="1:10">
      <c r="A51" s="2" t="s">
        <v>223</v>
      </c>
      <c r="B51" s="4" t="s">
        <v>315</v>
      </c>
      <c r="C51" s="4" t="s">
        <v>13</v>
      </c>
      <c r="D51" s="4" t="s">
        <v>20</v>
      </c>
      <c r="E51" s="4">
        <v>0</v>
      </c>
      <c r="F51" s="79">
        <v>1092</v>
      </c>
      <c r="G51" s="8">
        <v>1092</v>
      </c>
      <c r="H51" s="5">
        <v>2057</v>
      </c>
      <c r="I51" s="4">
        <v>2038</v>
      </c>
      <c r="J51" s="28">
        <f t="shared" si="0"/>
        <v>0.40043210511894162</v>
      </c>
    </row>
    <row r="52" spans="1:10">
      <c r="A52" s="2" t="s">
        <v>249</v>
      </c>
      <c r="B52" s="4" t="s">
        <v>250</v>
      </c>
      <c r="C52" s="4" t="s">
        <v>13</v>
      </c>
      <c r="D52" s="4" t="s">
        <v>20</v>
      </c>
      <c r="E52" s="4">
        <v>0</v>
      </c>
      <c r="F52" s="79">
        <v>325</v>
      </c>
      <c r="G52" s="8">
        <v>147</v>
      </c>
      <c r="H52" s="5">
        <v>315</v>
      </c>
      <c r="I52" s="4">
        <v>981</v>
      </c>
      <c r="J52" s="28">
        <f t="shared" si="0"/>
        <v>0.10974018375882429</v>
      </c>
    </row>
    <row r="53" spans="1:10">
      <c r="A53" s="2" t="s">
        <v>251</v>
      </c>
      <c r="B53" s="4" t="s">
        <v>252</v>
      </c>
      <c r="C53" s="4" t="s">
        <v>13</v>
      </c>
      <c r="D53" s="4" t="s">
        <v>20</v>
      </c>
      <c r="E53" s="4">
        <v>2</v>
      </c>
      <c r="F53" s="35"/>
      <c r="G53" s="8"/>
      <c r="I53" s="4">
        <v>113</v>
      </c>
      <c r="J53" s="28">
        <f t="shared" si="0"/>
        <v>6.3677613205271833E-3</v>
      </c>
    </row>
    <row r="54" spans="1:10">
      <c r="A54" s="2" t="s">
        <v>253</v>
      </c>
      <c r="B54" s="4" t="s">
        <v>316</v>
      </c>
      <c r="C54" s="4" t="s">
        <v>13</v>
      </c>
      <c r="D54" s="4" t="s">
        <v>20</v>
      </c>
      <c r="E54" s="4">
        <v>0</v>
      </c>
      <c r="F54" s="79">
        <v>8</v>
      </c>
      <c r="G54" s="8">
        <v>91</v>
      </c>
      <c r="H54" s="5">
        <v>186</v>
      </c>
      <c r="I54" s="4">
        <v>176</v>
      </c>
      <c r="J54" s="28">
        <f t="shared" si="0"/>
        <v>2.8182239370959237E-2</v>
      </c>
    </row>
    <row r="55" spans="1:10">
      <c r="A55" s="2" t="s">
        <v>254</v>
      </c>
      <c r="B55" s="4" t="s">
        <v>255</v>
      </c>
      <c r="C55" s="4" t="s">
        <v>13</v>
      </c>
      <c r="D55" s="4" t="s">
        <v>37</v>
      </c>
      <c r="E55" s="4">
        <v>0</v>
      </c>
      <c r="F55" s="79">
        <v>689</v>
      </c>
      <c r="G55" s="8">
        <v>960</v>
      </c>
      <c r="H55" s="5">
        <v>1241</v>
      </c>
      <c r="I55" s="4">
        <v>2049</v>
      </c>
      <c r="J55" s="28">
        <f t="shared" si="0"/>
        <v>0.31171298942285486</v>
      </c>
    </row>
    <row r="56" spans="1:10">
      <c r="A56" s="2" t="s">
        <v>256</v>
      </c>
      <c r="B56" s="4" t="s">
        <v>317</v>
      </c>
      <c r="C56" s="4" t="s">
        <v>13</v>
      </c>
      <c r="D56" s="4" t="s">
        <v>20</v>
      </c>
      <c r="E56" s="4">
        <v>0</v>
      </c>
      <c r="F56" s="79">
        <v>16</v>
      </c>
      <c r="G56" s="8">
        <v>24</v>
      </c>
      <c r="H56" s="5">
        <v>58</v>
      </c>
      <c r="I56" s="4">
        <v>0</v>
      </c>
      <c r="J56" s="28">
        <f t="shared" si="0"/>
        <v>6.4235139868929949E-3</v>
      </c>
    </row>
    <row r="57" spans="1:10">
      <c r="A57" s="2" t="s">
        <v>257</v>
      </c>
      <c r="B57" s="4" t="s">
        <v>258</v>
      </c>
      <c r="C57" s="4" t="s">
        <v>13</v>
      </c>
      <c r="D57" s="4" t="s">
        <v>20</v>
      </c>
      <c r="E57" s="4">
        <v>2</v>
      </c>
      <c r="F57" s="35"/>
      <c r="G57" s="8"/>
      <c r="I57" s="4">
        <v>265</v>
      </c>
      <c r="J57" s="28">
        <f t="shared" si="0"/>
        <v>1.4933245574687642E-2</v>
      </c>
    </row>
    <row r="58" spans="1:10">
      <c r="A58" s="2" t="s">
        <v>259</v>
      </c>
      <c r="B58" s="4" t="s">
        <v>260</v>
      </c>
      <c r="C58" s="4" t="s">
        <v>13</v>
      </c>
      <c r="D58" s="4" t="s">
        <v>20</v>
      </c>
      <c r="E58" s="4">
        <v>1</v>
      </c>
      <c r="F58" s="35"/>
      <c r="G58" s="8"/>
      <c r="H58" s="4">
        <v>222</v>
      </c>
      <c r="I58" s="4">
        <v>211</v>
      </c>
      <c r="J58" s="28">
        <f t="shared" si="0"/>
        <v>2.5155601929701843E-2</v>
      </c>
    </row>
    <row r="59" spans="1:10">
      <c r="A59" s="2" t="s">
        <v>261</v>
      </c>
      <c r="B59" s="4" t="s">
        <v>262</v>
      </c>
      <c r="C59" s="4" t="s">
        <v>13</v>
      </c>
      <c r="D59" s="3" t="s">
        <v>20</v>
      </c>
      <c r="E59" s="4">
        <v>2</v>
      </c>
      <c r="F59" s="35"/>
      <c r="G59" s="8"/>
      <c r="I59" s="4">
        <v>24</v>
      </c>
      <c r="J59" s="28">
        <f t="shared" si="0"/>
        <v>1.352444882235862E-3</v>
      </c>
    </row>
    <row r="60" spans="1:10">
      <c r="A60" s="2" t="s">
        <v>263</v>
      </c>
      <c r="B60" s="3" t="s">
        <v>293</v>
      </c>
      <c r="C60" s="4" t="s">
        <v>13</v>
      </c>
      <c r="D60" s="4" t="s">
        <v>14</v>
      </c>
      <c r="E60" s="4">
        <v>0</v>
      </c>
      <c r="F60" s="79">
        <v>8172</v>
      </c>
      <c r="G60" s="8">
        <v>9435</v>
      </c>
      <c r="H60" s="5">
        <v>10510</v>
      </c>
      <c r="I60" s="4">
        <v>10505</v>
      </c>
      <c r="J60" s="28">
        <f t="shared" si="0"/>
        <v>2.5280251689531967</v>
      </c>
    </row>
    <row r="61" spans="1:10">
      <c r="A61" s="2" t="s">
        <v>264</v>
      </c>
      <c r="B61" s="4" t="s">
        <v>318</v>
      </c>
      <c r="C61" s="4" t="s">
        <v>13</v>
      </c>
      <c r="D61" s="4" t="s">
        <v>20</v>
      </c>
      <c r="E61" s="4">
        <v>0</v>
      </c>
      <c r="F61" s="79">
        <v>801</v>
      </c>
      <c r="G61" s="8">
        <v>1295</v>
      </c>
      <c r="H61" s="5">
        <v>1738</v>
      </c>
      <c r="I61" s="4">
        <v>1903</v>
      </c>
      <c r="J61" s="28">
        <f t="shared" si="0"/>
        <v>0.36587629530332577</v>
      </c>
    </row>
    <row r="62" spans="1:10">
      <c r="A62" s="2" t="s">
        <v>265</v>
      </c>
      <c r="B62" s="4" t="s">
        <v>319</v>
      </c>
      <c r="C62" s="4" t="s">
        <v>13</v>
      </c>
      <c r="D62" s="4" t="s">
        <v>20</v>
      </c>
      <c r="E62" s="4">
        <v>0</v>
      </c>
      <c r="F62" s="79">
        <v>241</v>
      </c>
      <c r="G62" s="8">
        <v>164</v>
      </c>
      <c r="H62" s="5">
        <v>244</v>
      </c>
      <c r="I62" s="4">
        <v>221</v>
      </c>
      <c r="J62" s="28">
        <f t="shared" si="0"/>
        <v>5.7407425114210438E-2</v>
      </c>
    </row>
    <row r="63" spans="1:10">
      <c r="A63" s="2" t="s">
        <v>266</v>
      </c>
      <c r="B63" s="4" t="s">
        <v>267</v>
      </c>
      <c r="C63" s="4" t="s">
        <v>13</v>
      </c>
      <c r="D63" s="4" t="s">
        <v>20</v>
      </c>
      <c r="E63" s="4">
        <v>0</v>
      </c>
      <c r="F63" s="79">
        <v>28.25</v>
      </c>
      <c r="G63" s="8">
        <v>32</v>
      </c>
      <c r="H63" s="4">
        <v>11</v>
      </c>
      <c r="I63" s="4">
        <v>32</v>
      </c>
      <c r="J63" s="28">
        <f t="shared" si="0"/>
        <v>6.9381070205895758E-3</v>
      </c>
    </row>
    <row r="64" spans="1:10">
      <c r="A64" s="2" t="s">
        <v>268</v>
      </c>
      <c r="B64" s="4" t="s">
        <v>269</v>
      </c>
      <c r="C64" s="4" t="s">
        <v>13</v>
      </c>
      <c r="D64" s="4" t="s">
        <v>20</v>
      </c>
      <c r="E64" s="4">
        <v>2</v>
      </c>
      <c r="F64" s="35"/>
      <c r="G64" s="8"/>
      <c r="I64" s="4">
        <v>118</v>
      </c>
      <c r="J64" s="28">
        <f t="shared" si="0"/>
        <v>6.6495206709929876E-3</v>
      </c>
    </row>
    <row r="65" spans="1:10">
      <c r="A65" s="2" t="s">
        <v>270</v>
      </c>
      <c r="B65" s="4" t="s">
        <v>271</v>
      </c>
      <c r="C65" s="4" t="s">
        <v>13</v>
      </c>
      <c r="D65" s="4" t="s">
        <v>20</v>
      </c>
      <c r="E65" s="4">
        <v>1</v>
      </c>
      <c r="F65" s="35"/>
      <c r="G65" s="8"/>
      <c r="H65" s="4">
        <v>438</v>
      </c>
      <c r="I65" s="4">
        <v>614</v>
      </c>
      <c r="J65" s="28">
        <f t="shared" si="0"/>
        <v>6.0772239745938011E-2</v>
      </c>
    </row>
    <row r="66" spans="1:10">
      <c r="A66" s="2" t="s">
        <v>272</v>
      </c>
      <c r="B66" s="4" t="s">
        <v>320</v>
      </c>
      <c r="C66" s="4" t="s">
        <v>13</v>
      </c>
      <c r="D66" s="4" t="s">
        <v>20</v>
      </c>
      <c r="E66" s="4">
        <v>0</v>
      </c>
      <c r="F66" s="79">
        <v>234</v>
      </c>
      <c r="G66" s="8">
        <v>283</v>
      </c>
      <c r="H66" s="5">
        <v>309</v>
      </c>
      <c r="I66" s="4">
        <v>736</v>
      </c>
      <c r="J66" s="28">
        <f t="shared" si="0"/>
        <v>9.8315061828705003E-2</v>
      </c>
    </row>
    <row r="67" spans="1:10">
      <c r="A67" s="52" t="s">
        <v>302</v>
      </c>
      <c r="B67" s="53" t="s">
        <v>296</v>
      </c>
      <c r="C67" s="53" t="s">
        <v>13</v>
      </c>
      <c r="D67" s="53" t="s">
        <v>198</v>
      </c>
      <c r="E67" s="53">
        <v>0</v>
      </c>
      <c r="F67" s="79">
        <v>147.25</v>
      </c>
      <c r="G67" s="8">
        <v>150</v>
      </c>
      <c r="H67" s="5">
        <v>265</v>
      </c>
      <c r="I67" s="4">
        <v>423</v>
      </c>
      <c r="J67" s="28">
        <f t="shared" ref="J67:J130" si="1">(100/$F$148*F67)*1/4+(100/$G$148*G67)*1/4+(100/$H$148*H67)*1/4+(100/$I$148*I67)*1/4</f>
        <v>6.1804600429833503E-2</v>
      </c>
    </row>
    <row r="68" spans="1:10">
      <c r="A68" s="59" t="s">
        <v>301</v>
      </c>
      <c r="B68" s="53" t="s">
        <v>297</v>
      </c>
      <c r="C68" s="53" t="s">
        <v>13</v>
      </c>
      <c r="D68" s="53" t="s">
        <v>198</v>
      </c>
      <c r="E68" s="53">
        <v>1</v>
      </c>
      <c r="F68" s="35"/>
      <c r="G68" s="8"/>
      <c r="H68" s="5">
        <v>2204</v>
      </c>
      <c r="I68" s="4">
        <v>5057</v>
      </c>
      <c r="J68" s="28">
        <f t="shared" si="1"/>
        <v>0.41666891867129008</v>
      </c>
    </row>
    <row r="69" spans="1:10">
      <c r="A69" s="59" t="s">
        <v>305</v>
      </c>
      <c r="B69" s="53" t="s">
        <v>295</v>
      </c>
      <c r="C69" s="53" t="s">
        <v>13</v>
      </c>
      <c r="D69" s="53" t="s">
        <v>37</v>
      </c>
      <c r="E69" s="53">
        <v>0</v>
      </c>
      <c r="F69" s="79">
        <v>570</v>
      </c>
      <c r="G69" s="8">
        <v>863</v>
      </c>
      <c r="H69" s="5">
        <v>1627</v>
      </c>
      <c r="I69" s="4">
        <v>1568</v>
      </c>
      <c r="J69" s="28">
        <f t="shared" si="1"/>
        <v>0.29152483267572632</v>
      </c>
    </row>
    <row r="70" spans="1:10">
      <c r="A70" s="52" t="s">
        <v>299</v>
      </c>
      <c r="B70" s="53" t="s">
        <v>306</v>
      </c>
      <c r="C70" s="53" t="s">
        <v>13</v>
      </c>
      <c r="D70" s="53" t="s">
        <v>37</v>
      </c>
      <c r="E70" s="53">
        <v>0</v>
      </c>
      <c r="F70" s="79">
        <v>1420</v>
      </c>
      <c r="G70" s="8">
        <v>2008</v>
      </c>
      <c r="H70" s="5">
        <v>2551</v>
      </c>
      <c r="I70" s="4">
        <v>2425</v>
      </c>
      <c r="J70" s="28">
        <f t="shared" si="1"/>
        <v>0.54283119796383317</v>
      </c>
    </row>
    <row r="71" spans="1:10">
      <c r="A71" s="2" t="s">
        <v>71</v>
      </c>
      <c r="B71" s="4" t="s">
        <v>72</v>
      </c>
      <c r="C71" s="4" t="s">
        <v>11</v>
      </c>
      <c r="D71" s="4" t="s">
        <v>292</v>
      </c>
      <c r="E71" s="4">
        <v>0</v>
      </c>
      <c r="F71" s="79">
        <v>3340</v>
      </c>
      <c r="G71" s="8">
        <v>4239</v>
      </c>
      <c r="H71" s="5">
        <v>6416</v>
      </c>
      <c r="I71" s="4">
        <v>7179</v>
      </c>
      <c r="J71" s="28">
        <f t="shared" si="1"/>
        <v>1.3500215047171722</v>
      </c>
    </row>
    <row r="72" spans="1:10">
      <c r="A72" s="2" t="s">
        <v>87</v>
      </c>
      <c r="B72" s="4" t="s">
        <v>286</v>
      </c>
      <c r="C72" s="4" t="s">
        <v>11</v>
      </c>
      <c r="D72" s="4" t="s">
        <v>14</v>
      </c>
      <c r="E72" s="4">
        <v>0</v>
      </c>
      <c r="F72" s="79">
        <v>1134</v>
      </c>
      <c r="G72" s="8">
        <v>1334</v>
      </c>
      <c r="H72" s="5">
        <v>1101</v>
      </c>
      <c r="I72" s="4">
        <v>1676</v>
      </c>
      <c r="J72" s="28">
        <f t="shared" si="1"/>
        <v>0.34352216212657316</v>
      </c>
    </row>
    <row r="73" spans="1:10">
      <c r="A73" s="2" t="s">
        <v>88</v>
      </c>
      <c r="B73" s="4" t="s">
        <v>181</v>
      </c>
      <c r="C73" s="4" t="s">
        <v>11</v>
      </c>
      <c r="D73" s="4" t="s">
        <v>20</v>
      </c>
      <c r="E73" s="4">
        <v>1</v>
      </c>
      <c r="F73" s="35"/>
      <c r="G73" s="8"/>
      <c r="H73" s="4">
        <v>0</v>
      </c>
      <c r="I73" s="4">
        <v>120</v>
      </c>
      <c r="J73" s="28">
        <f t="shared" si="1"/>
        <v>6.7622244111793101E-3</v>
      </c>
    </row>
    <row r="74" spans="1:10">
      <c r="A74" s="2" t="s">
        <v>182</v>
      </c>
      <c r="B74" s="4" t="s">
        <v>183</v>
      </c>
      <c r="C74" s="4" t="s">
        <v>11</v>
      </c>
      <c r="D74" s="4" t="s">
        <v>292</v>
      </c>
      <c r="E74" s="4">
        <v>0</v>
      </c>
      <c r="F74" s="79">
        <v>9648</v>
      </c>
      <c r="G74" s="8">
        <v>11622</v>
      </c>
      <c r="H74" s="5">
        <v>12504</v>
      </c>
      <c r="I74" s="4">
        <v>14361</v>
      </c>
      <c r="J74" s="28">
        <f t="shared" si="1"/>
        <v>3.1353850507059136</v>
      </c>
    </row>
    <row r="75" spans="1:10">
      <c r="A75" s="2" t="s">
        <v>167</v>
      </c>
      <c r="B75" s="4" t="s">
        <v>168</v>
      </c>
      <c r="C75" s="4" t="s">
        <v>11</v>
      </c>
      <c r="D75" s="4" t="s">
        <v>20</v>
      </c>
      <c r="E75" s="4">
        <v>2</v>
      </c>
      <c r="F75" s="35"/>
      <c r="G75" s="8"/>
      <c r="I75" s="4">
        <v>272</v>
      </c>
      <c r="J75" s="28">
        <f t="shared" si="1"/>
        <v>1.5327708665339768E-2</v>
      </c>
    </row>
    <row r="76" spans="1:10">
      <c r="A76" s="2" t="s">
        <v>242</v>
      </c>
      <c r="B76" s="4" t="s">
        <v>243</v>
      </c>
      <c r="C76" s="4" t="s">
        <v>244</v>
      </c>
      <c r="D76" s="4" t="s">
        <v>292</v>
      </c>
      <c r="E76" s="4">
        <v>0</v>
      </c>
      <c r="F76" s="79">
        <v>2638</v>
      </c>
      <c r="G76" s="8">
        <v>2951</v>
      </c>
      <c r="H76" s="5">
        <v>3657</v>
      </c>
      <c r="I76" s="4">
        <v>3625</v>
      </c>
      <c r="J76" s="28">
        <f t="shared" si="1"/>
        <v>0.83824300115426631</v>
      </c>
    </row>
    <row r="77" spans="1:10">
      <c r="A77" s="52" t="s">
        <v>22</v>
      </c>
      <c r="B77" s="53" t="s">
        <v>332</v>
      </c>
      <c r="C77" s="53" t="s">
        <v>15</v>
      </c>
      <c r="D77" s="53" t="s">
        <v>292</v>
      </c>
      <c r="E77" s="53">
        <v>0</v>
      </c>
      <c r="F77" s="81">
        <v>6263</v>
      </c>
      <c r="G77" s="8">
        <v>7049</v>
      </c>
      <c r="H77" s="5">
        <v>9206</v>
      </c>
      <c r="I77" s="4">
        <v>9193</v>
      </c>
      <c r="J77" s="28">
        <f t="shared" si="1"/>
        <v>2.0575495975528084</v>
      </c>
    </row>
    <row r="78" spans="1:10">
      <c r="A78" s="2" t="s">
        <v>123</v>
      </c>
      <c r="B78" s="4" t="s">
        <v>124</v>
      </c>
      <c r="C78" s="4" t="s">
        <v>15</v>
      </c>
      <c r="D78" s="4" t="s">
        <v>14</v>
      </c>
      <c r="E78" s="4">
        <v>0</v>
      </c>
      <c r="F78" s="79">
        <v>658</v>
      </c>
      <c r="G78" s="8">
        <v>609</v>
      </c>
      <c r="H78" s="5">
        <v>895</v>
      </c>
      <c r="I78" s="4">
        <v>1236</v>
      </c>
      <c r="J78" s="28">
        <f t="shared" si="1"/>
        <v>0.2176341309893548</v>
      </c>
    </row>
    <row r="79" spans="1:10">
      <c r="A79" s="2" t="s">
        <v>125</v>
      </c>
      <c r="B79" s="4" t="s">
        <v>321</v>
      </c>
      <c r="C79" s="4" t="s">
        <v>15</v>
      </c>
      <c r="D79" s="4" t="s">
        <v>20</v>
      </c>
      <c r="E79" s="4">
        <v>0</v>
      </c>
      <c r="F79" s="79">
        <v>58</v>
      </c>
      <c r="G79" s="8">
        <v>163</v>
      </c>
      <c r="H79" s="5">
        <v>125</v>
      </c>
      <c r="I79" s="4">
        <v>202</v>
      </c>
      <c r="J79" s="28">
        <f t="shared" si="1"/>
        <v>3.5030134250553721E-2</v>
      </c>
    </row>
    <row r="80" spans="1:10">
      <c r="A80" s="2" t="s">
        <v>126</v>
      </c>
      <c r="B80" s="4" t="s">
        <v>127</v>
      </c>
      <c r="C80" s="4" t="s">
        <v>15</v>
      </c>
      <c r="D80" s="4" t="s">
        <v>20</v>
      </c>
      <c r="E80" s="4">
        <v>2</v>
      </c>
      <c r="F80" s="35"/>
      <c r="G80" s="8"/>
      <c r="I80" s="4">
        <v>45</v>
      </c>
      <c r="J80" s="28">
        <f t="shared" si="1"/>
        <v>2.5358341541922413E-3</v>
      </c>
    </row>
    <row r="81" spans="1:10">
      <c r="A81" s="2" t="s">
        <v>132</v>
      </c>
      <c r="B81" s="4" t="s">
        <v>322</v>
      </c>
      <c r="C81" s="4" t="s">
        <v>15</v>
      </c>
      <c r="D81" s="3" t="s">
        <v>292</v>
      </c>
      <c r="E81" s="4">
        <v>0</v>
      </c>
      <c r="F81" s="79">
        <v>176</v>
      </c>
      <c r="G81" s="8">
        <v>222</v>
      </c>
      <c r="H81" s="5">
        <v>305</v>
      </c>
      <c r="I81" s="4">
        <v>335</v>
      </c>
      <c r="J81" s="28">
        <f t="shared" si="1"/>
        <v>6.6623427607845259E-2</v>
      </c>
    </row>
    <row r="82" spans="1:10">
      <c r="A82" s="2" t="s">
        <v>245</v>
      </c>
      <c r="B82" s="4" t="s">
        <v>246</v>
      </c>
      <c r="C82" s="4" t="s">
        <v>15</v>
      </c>
      <c r="D82" s="4" t="s">
        <v>20</v>
      </c>
      <c r="E82" s="4">
        <v>2</v>
      </c>
      <c r="F82" s="35"/>
      <c r="G82" s="8"/>
      <c r="I82" s="4">
        <v>128</v>
      </c>
      <c r="J82" s="28">
        <f t="shared" si="1"/>
        <v>7.2130393719245971E-3</v>
      </c>
    </row>
    <row r="83" spans="1:10">
      <c r="A83" s="2" t="s">
        <v>73</v>
      </c>
      <c r="B83" s="4" t="s">
        <v>74</v>
      </c>
      <c r="C83" s="4" t="s">
        <v>75</v>
      </c>
      <c r="D83" s="3" t="s">
        <v>291</v>
      </c>
      <c r="E83" s="4">
        <v>2</v>
      </c>
      <c r="F83" s="35"/>
      <c r="G83" s="8"/>
      <c r="I83" s="4">
        <v>601</v>
      </c>
      <c r="J83" s="28">
        <f t="shared" si="1"/>
        <v>3.3867473925989711E-2</v>
      </c>
    </row>
    <row r="84" spans="1:10">
      <c r="A84" s="2" t="s">
        <v>76</v>
      </c>
      <c r="B84" s="4" t="s">
        <v>77</v>
      </c>
      <c r="C84" s="4" t="s">
        <v>75</v>
      </c>
      <c r="D84" s="4" t="s">
        <v>292</v>
      </c>
      <c r="E84" s="4">
        <v>0</v>
      </c>
      <c r="F84" s="79">
        <v>9447</v>
      </c>
      <c r="G84" s="8">
        <v>10642</v>
      </c>
      <c r="H84" s="5">
        <v>13921</v>
      </c>
      <c r="I84" s="4">
        <v>15262</v>
      </c>
      <c r="J84" s="28">
        <f t="shared" si="1"/>
        <v>3.1849643861473886</v>
      </c>
    </row>
    <row r="85" spans="1:10">
      <c r="A85" s="2" t="s">
        <v>78</v>
      </c>
      <c r="B85" s="4" t="s">
        <v>79</v>
      </c>
      <c r="C85" s="4" t="s">
        <v>75</v>
      </c>
      <c r="D85" s="4" t="s">
        <v>14</v>
      </c>
      <c r="E85" s="4">
        <v>0</v>
      </c>
      <c r="F85" s="79">
        <v>1285</v>
      </c>
      <c r="G85" s="8">
        <v>1370</v>
      </c>
      <c r="H85" s="5">
        <v>1954</v>
      </c>
      <c r="I85" s="4">
        <v>1730</v>
      </c>
      <c r="J85" s="28">
        <f t="shared" si="1"/>
        <v>0.41177386921338677</v>
      </c>
    </row>
    <row r="86" spans="1:10">
      <c r="A86" s="2" t="s">
        <v>133</v>
      </c>
      <c r="B86" s="4" t="s">
        <v>134</v>
      </c>
      <c r="C86" s="4" t="s">
        <v>9</v>
      </c>
      <c r="D86" s="4" t="s">
        <v>14</v>
      </c>
      <c r="E86" s="4">
        <v>0</v>
      </c>
      <c r="F86" s="79">
        <v>1079</v>
      </c>
      <c r="G86" s="8">
        <v>1082</v>
      </c>
      <c r="H86" s="5">
        <v>1384</v>
      </c>
      <c r="I86" s="4">
        <v>1314</v>
      </c>
      <c r="J86" s="28">
        <f t="shared" si="1"/>
        <v>0.31769777712237179</v>
      </c>
    </row>
    <row r="87" spans="1:10">
      <c r="A87" s="2" t="s">
        <v>135</v>
      </c>
      <c r="B87" s="4" t="s">
        <v>136</v>
      </c>
      <c r="C87" s="4" t="s">
        <v>9</v>
      </c>
      <c r="D87" s="4" t="s">
        <v>292</v>
      </c>
      <c r="E87" s="4">
        <v>0</v>
      </c>
      <c r="F87" s="79">
        <v>11160</v>
      </c>
      <c r="G87" s="8">
        <v>12703</v>
      </c>
      <c r="H87" s="5">
        <v>14117</v>
      </c>
      <c r="I87" s="4">
        <v>15041</v>
      </c>
      <c r="J87" s="28">
        <f t="shared" si="1"/>
        <v>3.4643869278654935</v>
      </c>
    </row>
    <row r="88" spans="1:10">
      <c r="A88" s="2" t="s">
        <v>137</v>
      </c>
      <c r="B88" s="4" t="s">
        <v>138</v>
      </c>
      <c r="C88" s="4" t="s">
        <v>9</v>
      </c>
      <c r="D88" s="4" t="s">
        <v>20</v>
      </c>
      <c r="E88" s="4">
        <v>0</v>
      </c>
      <c r="F88" s="79">
        <v>101</v>
      </c>
      <c r="G88" s="8">
        <v>117</v>
      </c>
      <c r="H88" s="5">
        <v>148</v>
      </c>
      <c r="I88" s="4">
        <v>351</v>
      </c>
      <c r="J88" s="28">
        <f t="shared" si="1"/>
        <v>4.4817465371900525E-2</v>
      </c>
    </row>
    <row r="89" spans="1:10">
      <c r="A89" s="2" t="s">
        <v>139</v>
      </c>
      <c r="B89" s="4" t="s">
        <v>140</v>
      </c>
      <c r="C89" s="4" t="s">
        <v>9</v>
      </c>
      <c r="D89" s="4" t="s">
        <v>20</v>
      </c>
      <c r="E89" s="4">
        <v>2</v>
      </c>
      <c r="F89" s="35"/>
      <c r="G89" s="8"/>
      <c r="I89" s="4">
        <v>0</v>
      </c>
      <c r="J89" s="28">
        <f t="shared" si="1"/>
        <v>0</v>
      </c>
    </row>
    <row r="90" spans="1:10">
      <c r="A90" s="2" t="s">
        <v>141</v>
      </c>
      <c r="B90" s="4" t="s">
        <v>330</v>
      </c>
      <c r="C90" s="4" t="s">
        <v>9</v>
      </c>
      <c r="D90" s="4" t="s">
        <v>20</v>
      </c>
      <c r="E90" s="4">
        <v>0</v>
      </c>
      <c r="F90" s="79">
        <v>447</v>
      </c>
      <c r="G90" s="8">
        <v>421</v>
      </c>
      <c r="H90" s="5">
        <v>751</v>
      </c>
      <c r="I90" s="4">
        <v>549</v>
      </c>
      <c r="J90" s="28">
        <f t="shared" si="1"/>
        <v>0.14053465294990397</v>
      </c>
    </row>
    <row r="91" spans="1:10">
      <c r="A91" s="2" t="s">
        <v>142</v>
      </c>
      <c r="B91" s="4" t="s">
        <v>143</v>
      </c>
      <c r="C91" s="4" t="s">
        <v>9</v>
      </c>
      <c r="D91" s="4" t="s">
        <v>20</v>
      </c>
      <c r="E91" s="4">
        <v>0</v>
      </c>
      <c r="F91" s="79">
        <v>303.25</v>
      </c>
      <c r="G91" s="8">
        <v>377</v>
      </c>
      <c r="H91" s="5">
        <v>548</v>
      </c>
      <c r="I91" s="4">
        <v>685</v>
      </c>
      <c r="J91" s="28">
        <f t="shared" si="1"/>
        <v>0.12181507466207858</v>
      </c>
    </row>
    <row r="92" spans="1:10">
      <c r="A92" s="2" t="s">
        <v>144</v>
      </c>
      <c r="B92" s="4" t="s">
        <v>145</v>
      </c>
      <c r="C92" s="4" t="s">
        <v>9</v>
      </c>
      <c r="D92" s="4" t="s">
        <v>20</v>
      </c>
      <c r="E92" s="4">
        <v>1</v>
      </c>
      <c r="F92" s="35"/>
      <c r="G92" s="8"/>
      <c r="H92" s="4">
        <v>250</v>
      </c>
      <c r="I92" s="4">
        <v>173</v>
      </c>
      <c r="J92" s="28">
        <f t="shared" si="1"/>
        <v>2.4687338999140357E-2</v>
      </c>
    </row>
    <row r="93" spans="1:10">
      <c r="A93" s="2" t="s">
        <v>150</v>
      </c>
      <c r="B93" s="4" t="s">
        <v>151</v>
      </c>
      <c r="C93" s="4" t="s">
        <v>9</v>
      </c>
      <c r="D93" s="4" t="s">
        <v>20</v>
      </c>
      <c r="E93" s="4">
        <v>0</v>
      </c>
      <c r="F93" s="79">
        <v>88.5</v>
      </c>
      <c r="G93" s="8">
        <v>95</v>
      </c>
      <c r="H93" s="5">
        <v>343</v>
      </c>
      <c r="I93" s="4">
        <v>397</v>
      </c>
      <c r="J93" s="28">
        <f t="shared" si="1"/>
        <v>5.6517572295652081E-2</v>
      </c>
    </row>
    <row r="94" spans="1:10">
      <c r="A94" s="2" t="s">
        <v>152</v>
      </c>
      <c r="B94" s="4" t="s">
        <v>153</v>
      </c>
      <c r="C94" s="4" t="s">
        <v>9</v>
      </c>
      <c r="D94" s="4" t="s">
        <v>20</v>
      </c>
      <c r="E94" s="4">
        <v>2</v>
      </c>
      <c r="F94" s="35"/>
      <c r="G94" s="8"/>
      <c r="I94" s="4">
        <v>238</v>
      </c>
      <c r="J94" s="28">
        <f t="shared" si="1"/>
        <v>1.3411745082172298E-2</v>
      </c>
    </row>
    <row r="95" spans="1:10">
      <c r="A95" s="2" t="s">
        <v>154</v>
      </c>
      <c r="B95" s="4" t="s">
        <v>155</v>
      </c>
      <c r="C95" s="4" t="s">
        <v>9</v>
      </c>
      <c r="D95" s="4" t="s">
        <v>20</v>
      </c>
      <c r="E95" s="4">
        <v>0</v>
      </c>
      <c r="F95" s="79">
        <v>72</v>
      </c>
      <c r="G95" s="8">
        <v>363</v>
      </c>
      <c r="H95" s="5">
        <v>329</v>
      </c>
      <c r="I95" s="4">
        <v>367</v>
      </c>
      <c r="J95" s="28">
        <f t="shared" si="1"/>
        <v>7.1955974097094991E-2</v>
      </c>
    </row>
    <row r="96" spans="1:10">
      <c r="A96" s="2" t="s">
        <v>156</v>
      </c>
      <c r="B96" s="4" t="s">
        <v>157</v>
      </c>
      <c r="C96" s="4" t="s">
        <v>9</v>
      </c>
      <c r="D96" s="4" t="s">
        <v>20</v>
      </c>
      <c r="E96" s="4">
        <v>0</v>
      </c>
      <c r="F96" s="79">
        <v>60</v>
      </c>
      <c r="G96" s="8">
        <v>114</v>
      </c>
      <c r="H96" s="5">
        <v>80</v>
      </c>
      <c r="I96" s="4">
        <v>276</v>
      </c>
      <c r="J96" s="28">
        <f t="shared" si="1"/>
        <v>3.3148032854466353E-2</v>
      </c>
    </row>
    <row r="97" spans="1:10">
      <c r="A97" s="52" t="s">
        <v>300</v>
      </c>
      <c r="B97" s="53" t="s">
        <v>307</v>
      </c>
      <c r="C97" s="53" t="s">
        <v>9</v>
      </c>
      <c r="D97" s="53" t="s">
        <v>37</v>
      </c>
      <c r="E97" s="53">
        <v>0</v>
      </c>
      <c r="F97" s="79">
        <v>881</v>
      </c>
      <c r="G97" s="8">
        <v>860</v>
      </c>
      <c r="H97" s="5">
        <v>1173</v>
      </c>
      <c r="I97" s="4">
        <v>1703</v>
      </c>
      <c r="J97" s="28">
        <f t="shared" si="1"/>
        <v>0.29579198622734221</v>
      </c>
    </row>
    <row r="98" spans="1:10">
      <c r="A98" s="2" t="s">
        <v>44</v>
      </c>
      <c r="B98" s="4" t="s">
        <v>45</v>
      </c>
      <c r="C98" s="4" t="s">
        <v>16</v>
      </c>
      <c r="D98" s="4" t="s">
        <v>292</v>
      </c>
      <c r="E98" s="4">
        <v>0</v>
      </c>
      <c r="F98" s="79">
        <v>2872</v>
      </c>
      <c r="G98" s="8">
        <v>3170</v>
      </c>
      <c r="H98" s="5">
        <v>4032</v>
      </c>
      <c r="I98" s="4">
        <v>5236</v>
      </c>
      <c r="J98" s="28">
        <f t="shared" si="1"/>
        <v>0.98521531681785035</v>
      </c>
    </row>
    <row r="99" spans="1:10">
      <c r="A99" s="2" t="s">
        <v>46</v>
      </c>
      <c r="B99" s="4" t="s">
        <v>47</v>
      </c>
      <c r="C99" s="4" t="s">
        <v>16</v>
      </c>
      <c r="D99" s="4" t="s">
        <v>14</v>
      </c>
      <c r="E99" s="4">
        <v>0</v>
      </c>
      <c r="F99" s="79">
        <v>588</v>
      </c>
      <c r="G99" s="8">
        <v>706</v>
      </c>
      <c r="H99" s="5">
        <v>895</v>
      </c>
      <c r="I99" s="4">
        <v>843</v>
      </c>
      <c r="J99" s="28">
        <f t="shared" si="1"/>
        <v>0.19704854997811147</v>
      </c>
    </row>
    <row r="100" spans="1:10">
      <c r="A100" s="2" t="s">
        <v>115</v>
      </c>
      <c r="B100" s="4" t="s">
        <v>116</v>
      </c>
      <c r="C100" s="4" t="s">
        <v>16</v>
      </c>
      <c r="D100" s="4" t="s">
        <v>20</v>
      </c>
      <c r="E100" s="4">
        <v>2</v>
      </c>
      <c r="F100" s="35"/>
      <c r="G100" s="8"/>
      <c r="I100" s="4">
        <v>42</v>
      </c>
      <c r="J100" s="28">
        <f t="shared" si="1"/>
        <v>2.3667785439127585E-3</v>
      </c>
    </row>
    <row r="101" spans="1:10">
      <c r="A101" s="2" t="s">
        <v>210</v>
      </c>
      <c r="B101" s="4" t="s">
        <v>211</v>
      </c>
      <c r="C101" s="4" t="s">
        <v>18</v>
      </c>
      <c r="D101" s="4" t="s">
        <v>14</v>
      </c>
      <c r="E101" s="4">
        <v>0</v>
      </c>
      <c r="F101" s="79">
        <v>541</v>
      </c>
      <c r="G101" s="8">
        <v>619</v>
      </c>
      <c r="H101" s="5">
        <v>630</v>
      </c>
      <c r="I101" s="4">
        <v>876</v>
      </c>
      <c r="J101" s="28">
        <f t="shared" si="1"/>
        <v>0.17320038967635137</v>
      </c>
    </row>
    <row r="102" spans="1:10">
      <c r="A102" s="2" t="s">
        <v>212</v>
      </c>
      <c r="B102" s="4" t="s">
        <v>213</v>
      </c>
      <c r="C102" s="4" t="s">
        <v>18</v>
      </c>
      <c r="D102" s="3" t="s">
        <v>291</v>
      </c>
      <c r="E102" s="4">
        <v>2</v>
      </c>
      <c r="F102" s="35"/>
      <c r="G102" s="8"/>
      <c r="I102" s="4">
        <v>0</v>
      </c>
      <c r="J102" s="28">
        <f t="shared" si="1"/>
        <v>0</v>
      </c>
    </row>
    <row r="103" spans="1:10">
      <c r="A103" s="2" t="s">
        <v>214</v>
      </c>
      <c r="B103" s="4" t="s">
        <v>215</v>
      </c>
      <c r="C103" s="4" t="s">
        <v>18</v>
      </c>
      <c r="D103" s="4" t="s">
        <v>292</v>
      </c>
      <c r="E103" s="4">
        <v>0</v>
      </c>
      <c r="F103" s="79">
        <v>4715</v>
      </c>
      <c r="G103" s="8">
        <v>5255</v>
      </c>
      <c r="H103" s="5">
        <v>5685</v>
      </c>
      <c r="I103" s="4">
        <v>5358</v>
      </c>
      <c r="J103" s="28">
        <f t="shared" si="1"/>
        <v>1.3827843416965608</v>
      </c>
    </row>
    <row r="104" spans="1:10">
      <c r="A104" s="2" t="s">
        <v>216</v>
      </c>
      <c r="B104" s="4" t="s">
        <v>217</v>
      </c>
      <c r="C104" s="4" t="s">
        <v>18</v>
      </c>
      <c r="D104" s="4" t="s">
        <v>20</v>
      </c>
      <c r="E104" s="4">
        <v>2</v>
      </c>
      <c r="F104" s="35"/>
      <c r="G104" s="8"/>
      <c r="I104" s="4">
        <v>348</v>
      </c>
      <c r="J104" s="28">
        <f t="shared" si="1"/>
        <v>1.9610450792419999E-2</v>
      </c>
    </row>
    <row r="105" spans="1:10">
      <c r="A105" s="2" t="s">
        <v>108</v>
      </c>
      <c r="B105" s="4" t="s">
        <v>109</v>
      </c>
      <c r="C105" s="4" t="s">
        <v>12</v>
      </c>
      <c r="D105" s="4" t="s">
        <v>292</v>
      </c>
      <c r="E105" s="4">
        <v>0</v>
      </c>
      <c r="F105" s="79">
        <v>9015</v>
      </c>
      <c r="G105" s="8">
        <v>9210</v>
      </c>
      <c r="H105" s="5">
        <v>10426</v>
      </c>
      <c r="I105" s="4">
        <v>10669</v>
      </c>
      <c r="J105" s="28">
        <f t="shared" si="1"/>
        <v>2.5811589241499813</v>
      </c>
    </row>
    <row r="106" spans="1:10">
      <c r="A106" s="2" t="s">
        <v>113</v>
      </c>
      <c r="B106" s="4" t="s">
        <v>114</v>
      </c>
      <c r="C106" s="4" t="s">
        <v>12</v>
      </c>
      <c r="D106" s="4" t="s">
        <v>292</v>
      </c>
      <c r="E106" s="4">
        <v>0</v>
      </c>
      <c r="F106" s="79">
        <v>4943</v>
      </c>
      <c r="G106" s="8">
        <v>4967</v>
      </c>
      <c r="H106" s="5">
        <v>5281</v>
      </c>
      <c r="I106" s="4">
        <v>6063</v>
      </c>
      <c r="J106" s="28">
        <f t="shared" si="1"/>
        <v>1.3952943565804539</v>
      </c>
    </row>
    <row r="107" spans="1:10">
      <c r="A107" s="12" t="s">
        <v>294</v>
      </c>
      <c r="B107" s="5" t="s">
        <v>323</v>
      </c>
      <c r="C107" s="5" t="s">
        <v>12</v>
      </c>
      <c r="D107" s="5" t="s">
        <v>14</v>
      </c>
      <c r="E107" s="4">
        <v>0</v>
      </c>
      <c r="F107" s="79">
        <v>1883</v>
      </c>
      <c r="G107" s="8">
        <v>1842</v>
      </c>
      <c r="H107" s="5">
        <v>1919</v>
      </c>
      <c r="I107" s="4">
        <v>1911</v>
      </c>
      <c r="J107" s="28">
        <f t="shared" si="1"/>
        <v>0.4999199699721909</v>
      </c>
    </row>
    <row r="108" spans="1:10">
      <c r="A108" s="2" t="s">
        <v>3</v>
      </c>
      <c r="B108" s="4" t="s">
        <v>324</v>
      </c>
      <c r="C108" s="4" t="s">
        <v>12</v>
      </c>
      <c r="D108" s="4" t="s">
        <v>20</v>
      </c>
      <c r="E108" s="4">
        <v>0</v>
      </c>
      <c r="F108" s="79">
        <v>269</v>
      </c>
      <c r="G108" s="8">
        <v>297</v>
      </c>
      <c r="H108" s="5">
        <v>468</v>
      </c>
      <c r="I108" s="4">
        <v>425</v>
      </c>
      <c r="J108" s="28">
        <f t="shared" si="1"/>
        <v>9.3996848730151253E-2</v>
      </c>
    </row>
    <row r="109" spans="1:10">
      <c r="A109" s="2" t="s">
        <v>236</v>
      </c>
      <c r="B109" s="4" t="s">
        <v>237</v>
      </c>
      <c r="C109" s="4" t="s">
        <v>12</v>
      </c>
      <c r="D109" s="4" t="s">
        <v>20</v>
      </c>
      <c r="E109" s="4">
        <v>0</v>
      </c>
      <c r="F109" s="79">
        <v>215</v>
      </c>
      <c r="G109" s="8">
        <v>380</v>
      </c>
      <c r="H109" s="5">
        <v>583</v>
      </c>
      <c r="I109" s="4">
        <v>513</v>
      </c>
      <c r="J109" s="28">
        <f t="shared" si="1"/>
        <v>0.10761808384068612</v>
      </c>
    </row>
    <row r="110" spans="1:10">
      <c r="A110" s="2" t="s">
        <v>146</v>
      </c>
      <c r="B110" s="4" t="s">
        <v>147</v>
      </c>
      <c r="C110" s="4" t="s">
        <v>10</v>
      </c>
      <c r="D110" s="4" t="s">
        <v>20</v>
      </c>
      <c r="E110" s="4">
        <v>1</v>
      </c>
      <c r="F110" s="35"/>
      <c r="G110" s="8"/>
      <c r="H110" s="4">
        <v>289</v>
      </c>
      <c r="I110" s="4">
        <v>663</v>
      </c>
      <c r="J110" s="28">
        <f t="shared" si="1"/>
        <v>5.4630155958580881E-2</v>
      </c>
    </row>
    <row r="111" spans="1:10">
      <c r="A111" s="2" t="s">
        <v>148</v>
      </c>
      <c r="B111" s="4" t="s">
        <v>149</v>
      </c>
      <c r="C111" s="4" t="s">
        <v>10</v>
      </c>
      <c r="D111" s="4" t="s">
        <v>20</v>
      </c>
      <c r="E111" s="4">
        <v>2</v>
      </c>
      <c r="F111" s="35"/>
      <c r="G111" s="8"/>
      <c r="I111" s="4">
        <v>50</v>
      </c>
      <c r="J111" s="28">
        <f t="shared" si="1"/>
        <v>2.8175935046580456E-3</v>
      </c>
    </row>
    <row r="112" spans="1:10">
      <c r="A112" s="2" t="s">
        <v>224</v>
      </c>
      <c r="B112" s="4" t="s">
        <v>225</v>
      </c>
      <c r="C112" s="4" t="s">
        <v>10</v>
      </c>
      <c r="D112" s="4" t="s">
        <v>292</v>
      </c>
      <c r="E112" s="4">
        <v>0</v>
      </c>
      <c r="F112" s="79">
        <v>3674</v>
      </c>
      <c r="G112" s="8">
        <v>3594</v>
      </c>
      <c r="H112" s="5">
        <v>4228</v>
      </c>
      <c r="I112" s="4">
        <v>4766</v>
      </c>
      <c r="J112" s="28">
        <f t="shared" si="1"/>
        <v>1.0627786095027574</v>
      </c>
    </row>
    <row r="113" spans="1:10">
      <c r="A113" s="2" t="s">
        <v>226</v>
      </c>
      <c r="B113" s="4" t="s">
        <v>227</v>
      </c>
      <c r="C113" s="4" t="s">
        <v>10</v>
      </c>
      <c r="D113" s="4" t="s">
        <v>20</v>
      </c>
      <c r="E113" s="4">
        <v>1</v>
      </c>
      <c r="F113" s="35"/>
      <c r="G113" s="8"/>
      <c r="H113" s="4">
        <v>57</v>
      </c>
      <c r="I113" s="4">
        <v>136</v>
      </c>
      <c r="J113" s="28">
        <f t="shared" si="1"/>
        <v>1.1069824460519247E-2</v>
      </c>
    </row>
    <row r="114" spans="1:10">
      <c r="A114" s="2" t="s">
        <v>48</v>
      </c>
      <c r="B114" s="4" t="s">
        <v>49</v>
      </c>
      <c r="C114" s="4" t="s">
        <v>50</v>
      </c>
      <c r="D114" s="4" t="s">
        <v>20</v>
      </c>
      <c r="E114" s="4">
        <v>2</v>
      </c>
      <c r="F114" s="35"/>
      <c r="G114" s="8"/>
      <c r="I114" s="4">
        <v>356</v>
      </c>
      <c r="J114" s="28">
        <f t="shared" si="1"/>
        <v>2.0061265753165285E-2</v>
      </c>
    </row>
    <row r="115" spans="1:10">
      <c r="A115" s="2" t="s">
        <v>238</v>
      </c>
      <c r="B115" s="4" t="s">
        <v>239</v>
      </c>
      <c r="C115" s="4" t="s">
        <v>50</v>
      </c>
      <c r="D115" s="3" t="s">
        <v>20</v>
      </c>
      <c r="E115" s="4">
        <v>1</v>
      </c>
      <c r="F115" s="35"/>
      <c r="G115" s="8"/>
      <c r="H115" s="4">
        <v>250</v>
      </c>
      <c r="I115" s="4">
        <v>223</v>
      </c>
      <c r="J115" s="28">
        <f t="shared" si="1"/>
        <v>2.7504932503798405E-2</v>
      </c>
    </row>
    <row r="116" spans="1:10">
      <c r="A116" s="2" t="s">
        <v>240</v>
      </c>
      <c r="B116" s="4" t="s">
        <v>241</v>
      </c>
      <c r="C116" s="4" t="s">
        <v>50</v>
      </c>
      <c r="D116" s="4" t="s">
        <v>292</v>
      </c>
      <c r="E116" s="4">
        <v>0</v>
      </c>
      <c r="F116" s="79">
        <v>2939</v>
      </c>
      <c r="G116" s="8">
        <v>2980</v>
      </c>
      <c r="H116" s="5">
        <v>4116</v>
      </c>
      <c r="I116" s="4">
        <v>4276</v>
      </c>
      <c r="J116" s="28">
        <f t="shared" si="1"/>
        <v>0.92766838006651575</v>
      </c>
    </row>
    <row r="117" spans="1:10" s="70" customFormat="1">
      <c r="A117" s="69" t="s">
        <v>21</v>
      </c>
      <c r="B117" s="70" t="s">
        <v>331</v>
      </c>
      <c r="C117" s="70" t="s">
        <v>6</v>
      </c>
      <c r="D117" s="53" t="s">
        <v>292</v>
      </c>
      <c r="E117" s="70">
        <v>0</v>
      </c>
      <c r="F117" s="82">
        <v>5422</v>
      </c>
      <c r="G117" s="72">
        <v>5248</v>
      </c>
      <c r="H117" s="72">
        <v>6475</v>
      </c>
      <c r="I117" s="70">
        <v>6005</v>
      </c>
      <c r="J117" s="28">
        <f t="shared" si="1"/>
        <v>1.5205139522631095</v>
      </c>
    </row>
    <row r="118" spans="1:10">
      <c r="A118" s="2" t="s">
        <v>29</v>
      </c>
      <c r="B118" s="4" t="s">
        <v>30</v>
      </c>
      <c r="C118" s="4" t="s">
        <v>6</v>
      </c>
      <c r="D118" s="4" t="s">
        <v>14</v>
      </c>
      <c r="E118" s="4">
        <v>0</v>
      </c>
      <c r="F118" s="79">
        <v>1231</v>
      </c>
      <c r="G118" s="8">
        <v>1201</v>
      </c>
      <c r="H118" s="5">
        <v>1683</v>
      </c>
      <c r="I118" s="4">
        <v>2189</v>
      </c>
      <c r="J118" s="28">
        <f t="shared" si="1"/>
        <v>0.40514625712342056</v>
      </c>
    </row>
    <row r="119" spans="1:10">
      <c r="A119" s="2" t="s">
        <v>33</v>
      </c>
      <c r="B119" s="4" t="s">
        <v>34</v>
      </c>
      <c r="C119" s="4" t="s">
        <v>6</v>
      </c>
      <c r="D119" s="4" t="s">
        <v>14</v>
      </c>
      <c r="E119" s="4">
        <v>0</v>
      </c>
      <c r="F119" s="79">
        <v>2056</v>
      </c>
      <c r="G119" s="8">
        <v>2572</v>
      </c>
      <c r="H119" s="5">
        <v>3750</v>
      </c>
      <c r="I119" s="4">
        <v>3080</v>
      </c>
      <c r="J119" s="28">
        <f t="shared" si="1"/>
        <v>0.74096165756414056</v>
      </c>
    </row>
    <row r="120" spans="1:10">
      <c r="A120" s="2" t="s">
        <v>35</v>
      </c>
      <c r="B120" s="4" t="s">
        <v>36</v>
      </c>
      <c r="C120" s="4" t="s">
        <v>6</v>
      </c>
      <c r="D120" s="4" t="s">
        <v>37</v>
      </c>
      <c r="E120" s="4">
        <v>0</v>
      </c>
      <c r="F120" s="79">
        <v>35</v>
      </c>
      <c r="G120" s="8">
        <v>28</v>
      </c>
      <c r="H120" s="5">
        <v>80</v>
      </c>
      <c r="I120" s="4">
        <v>60</v>
      </c>
      <c r="J120" s="28">
        <f t="shared" si="1"/>
        <v>1.2872797856239938E-2</v>
      </c>
    </row>
    <row r="121" spans="1:10">
      <c r="A121" s="2" t="s">
        <v>38</v>
      </c>
      <c r="B121" s="4" t="s">
        <v>39</v>
      </c>
      <c r="C121" s="4" t="s">
        <v>6</v>
      </c>
      <c r="D121" s="4" t="s">
        <v>37</v>
      </c>
      <c r="E121" s="4">
        <v>0</v>
      </c>
      <c r="F121" s="79">
        <v>287.75</v>
      </c>
      <c r="G121" s="8">
        <v>240</v>
      </c>
      <c r="H121" s="5">
        <v>524</v>
      </c>
      <c r="I121" s="4">
        <v>509</v>
      </c>
      <c r="J121" s="28">
        <f t="shared" si="1"/>
        <v>9.9431888082916781E-2</v>
      </c>
    </row>
    <row r="122" spans="1:10">
      <c r="A122" s="2" t="s">
        <v>40</v>
      </c>
      <c r="B122" s="4" t="s">
        <v>41</v>
      </c>
      <c r="C122" s="4" t="s">
        <v>6</v>
      </c>
      <c r="D122" s="4" t="s">
        <v>20</v>
      </c>
      <c r="E122" s="4">
        <v>2</v>
      </c>
      <c r="F122" s="35"/>
      <c r="G122" s="8"/>
      <c r="I122" s="4">
        <v>200</v>
      </c>
      <c r="J122" s="28">
        <f t="shared" si="1"/>
        <v>1.1270374018632182E-2</v>
      </c>
    </row>
    <row r="123" spans="1:10">
      <c r="A123" s="2" t="s">
        <v>42</v>
      </c>
      <c r="B123" s="4" t="s">
        <v>43</v>
      </c>
      <c r="C123" s="4" t="s">
        <v>6</v>
      </c>
      <c r="D123" s="4" t="s">
        <v>292</v>
      </c>
      <c r="E123" s="4">
        <v>0</v>
      </c>
      <c r="F123" s="79">
        <v>13968</v>
      </c>
      <c r="G123" s="8">
        <v>13907</v>
      </c>
      <c r="H123" s="5">
        <v>18471</v>
      </c>
      <c r="I123" s="4">
        <v>18234</v>
      </c>
      <c r="J123" s="28">
        <f t="shared" si="1"/>
        <v>4.2076427013200215</v>
      </c>
    </row>
    <row r="124" spans="1:10">
      <c r="A124" s="2" t="s">
        <v>228</v>
      </c>
      <c r="B124" s="4" t="s">
        <v>229</v>
      </c>
      <c r="C124" s="4" t="s">
        <v>6</v>
      </c>
      <c r="D124" s="4" t="s">
        <v>20</v>
      </c>
      <c r="E124" s="4">
        <v>0</v>
      </c>
      <c r="F124" s="79">
        <v>25</v>
      </c>
      <c r="G124" s="8">
        <v>40</v>
      </c>
      <c r="H124" s="5">
        <v>60</v>
      </c>
      <c r="I124" s="4">
        <v>44</v>
      </c>
      <c r="J124" s="28">
        <f t="shared" si="1"/>
        <v>1.0865729125264435E-2</v>
      </c>
    </row>
    <row r="125" spans="1:10">
      <c r="A125" s="2" t="s">
        <v>230</v>
      </c>
      <c r="B125" s="4" t="s">
        <v>325</v>
      </c>
      <c r="C125" s="4" t="s">
        <v>6</v>
      </c>
      <c r="D125" s="4" t="s">
        <v>20</v>
      </c>
      <c r="E125" s="4">
        <v>0</v>
      </c>
      <c r="F125" s="79">
        <v>116</v>
      </c>
      <c r="G125" s="8">
        <v>108</v>
      </c>
      <c r="H125" s="5">
        <v>71</v>
      </c>
      <c r="I125" s="4">
        <v>72</v>
      </c>
      <c r="J125" s="28">
        <f t="shared" si="1"/>
        <v>2.5005874333207515E-2</v>
      </c>
    </row>
    <row r="126" spans="1:10">
      <c r="A126" s="2" t="s">
        <v>231</v>
      </c>
      <c r="B126" s="4" t="s">
        <v>232</v>
      </c>
      <c r="C126" s="4" t="s">
        <v>6</v>
      </c>
      <c r="D126" s="4" t="s">
        <v>20</v>
      </c>
      <c r="E126" s="4">
        <v>0</v>
      </c>
      <c r="F126" s="79">
        <v>188.75</v>
      </c>
      <c r="G126" s="8">
        <v>240</v>
      </c>
      <c r="H126" s="5">
        <v>326</v>
      </c>
      <c r="I126" s="4">
        <v>353</v>
      </c>
      <c r="J126" s="28">
        <f t="shared" si="1"/>
        <v>7.1168820557545573E-2</v>
      </c>
    </row>
    <row r="127" spans="1:10">
      <c r="A127" s="2" t="s">
        <v>233</v>
      </c>
      <c r="B127" s="4" t="s">
        <v>326</v>
      </c>
      <c r="C127" s="4" t="s">
        <v>6</v>
      </c>
      <c r="D127" s="4" t="s">
        <v>37</v>
      </c>
      <c r="E127" s="4">
        <v>0</v>
      </c>
      <c r="F127" s="79">
        <v>77</v>
      </c>
      <c r="G127" s="8">
        <v>142</v>
      </c>
      <c r="H127" s="5">
        <v>266</v>
      </c>
      <c r="I127" s="4">
        <v>272</v>
      </c>
      <c r="J127" s="28">
        <f t="shared" si="1"/>
        <v>4.7358963815087154E-2</v>
      </c>
    </row>
    <row r="128" spans="1:10">
      <c r="A128" s="2" t="s">
        <v>234</v>
      </c>
      <c r="B128" s="4" t="s">
        <v>235</v>
      </c>
      <c r="C128" s="4" t="s">
        <v>6</v>
      </c>
      <c r="D128" s="4" t="s">
        <v>20</v>
      </c>
      <c r="E128" s="4">
        <v>1</v>
      </c>
      <c r="F128" s="35"/>
      <c r="G128" s="8"/>
      <c r="H128" s="4">
        <v>34</v>
      </c>
      <c r="I128" s="4">
        <v>214</v>
      </c>
      <c r="J128" s="28">
        <f t="shared" si="1"/>
        <v>1.4090931504267636E-2</v>
      </c>
    </row>
    <row r="129" spans="1:10">
      <c r="A129" s="59" t="s">
        <v>303</v>
      </c>
      <c r="B129" s="53" t="s">
        <v>327</v>
      </c>
      <c r="C129" s="53" t="s">
        <v>6</v>
      </c>
      <c r="D129" s="53" t="s">
        <v>37</v>
      </c>
      <c r="E129" s="53">
        <v>0</v>
      </c>
      <c r="F129" s="79">
        <v>295</v>
      </c>
      <c r="G129" s="8">
        <v>451</v>
      </c>
      <c r="H129" s="4">
        <v>661</v>
      </c>
      <c r="I129" s="4">
        <v>473</v>
      </c>
      <c r="J129" s="28">
        <f t="shared" si="1"/>
        <v>0.12129618241132827</v>
      </c>
    </row>
    <row r="130" spans="1:10">
      <c r="A130" s="2" t="s">
        <v>31</v>
      </c>
      <c r="B130" s="4" t="s">
        <v>32</v>
      </c>
      <c r="C130" s="4" t="s">
        <v>8</v>
      </c>
      <c r="D130" s="4" t="s">
        <v>20</v>
      </c>
      <c r="E130" s="4">
        <v>2</v>
      </c>
      <c r="F130" s="35"/>
      <c r="G130" s="8"/>
      <c r="I130" s="4">
        <v>2</v>
      </c>
      <c r="J130" s="28">
        <f t="shared" si="1"/>
        <v>1.1270374018632183E-4</v>
      </c>
    </row>
    <row r="131" spans="1:10">
      <c r="A131" s="2" t="s">
        <v>102</v>
      </c>
      <c r="B131" s="4" t="s">
        <v>103</v>
      </c>
      <c r="C131" s="4" t="s">
        <v>8</v>
      </c>
      <c r="D131" s="4" t="s">
        <v>292</v>
      </c>
      <c r="E131" s="4">
        <v>0</v>
      </c>
      <c r="F131" s="79">
        <v>6046</v>
      </c>
      <c r="G131" s="8">
        <v>6009</v>
      </c>
      <c r="H131" s="5">
        <v>8404</v>
      </c>
      <c r="I131" s="4">
        <v>8943</v>
      </c>
      <c r="J131" s="28">
        <f t="shared" ref="J131:J147" si="2">(100/$F$148*F131)*1/4+(100/$G$148*G131)*1/4+(100/$H$148*H131)*1/4+(100/$I$148*I131)*1/4</f>
        <v>1.9041319780792454</v>
      </c>
    </row>
    <row r="132" spans="1:10">
      <c r="A132" s="2" t="s">
        <v>104</v>
      </c>
      <c r="B132" s="4" t="s">
        <v>105</v>
      </c>
      <c r="C132" s="4" t="s">
        <v>8</v>
      </c>
      <c r="D132" s="4" t="s">
        <v>20</v>
      </c>
      <c r="E132" s="4">
        <v>0</v>
      </c>
      <c r="F132" s="79">
        <v>229</v>
      </c>
      <c r="G132" s="8">
        <v>326</v>
      </c>
      <c r="H132" s="5">
        <v>347</v>
      </c>
      <c r="I132" s="4">
        <v>356</v>
      </c>
      <c r="J132" s="28">
        <f t="shared" si="2"/>
        <v>8.1872947364320298E-2</v>
      </c>
    </row>
    <row r="133" spans="1:10">
      <c r="A133" s="2" t="s">
        <v>106</v>
      </c>
      <c r="B133" s="4" t="s">
        <v>107</v>
      </c>
      <c r="C133" s="4" t="s">
        <v>8</v>
      </c>
      <c r="D133" s="4" t="s">
        <v>292</v>
      </c>
      <c r="E133" s="4">
        <v>0</v>
      </c>
      <c r="F133" s="79">
        <v>3326</v>
      </c>
      <c r="G133" s="8">
        <v>3433</v>
      </c>
      <c r="H133" s="5">
        <v>5002</v>
      </c>
      <c r="I133" s="4">
        <v>4952</v>
      </c>
      <c r="J133" s="28">
        <f t="shared" si="2"/>
        <v>1.0810928303303786</v>
      </c>
    </row>
    <row r="134" spans="1:10">
      <c r="A134" s="2" t="s">
        <v>175</v>
      </c>
      <c r="B134" s="4" t="s">
        <v>176</v>
      </c>
      <c r="C134" s="4" t="s">
        <v>8</v>
      </c>
      <c r="D134" s="4" t="s">
        <v>14</v>
      </c>
      <c r="E134" s="4">
        <v>0</v>
      </c>
      <c r="F134" s="79">
        <v>2277</v>
      </c>
      <c r="G134" s="8">
        <v>2771</v>
      </c>
      <c r="H134" s="5">
        <v>3719</v>
      </c>
      <c r="I134" s="4">
        <v>3711</v>
      </c>
      <c r="J134" s="28">
        <f t="shared" si="2"/>
        <v>0.80600997458413293</v>
      </c>
    </row>
    <row r="135" spans="1:10">
      <c r="A135" s="2" t="s">
        <v>177</v>
      </c>
      <c r="B135" s="4" t="s">
        <v>178</v>
      </c>
      <c r="C135" s="4" t="s">
        <v>8</v>
      </c>
      <c r="D135" s="3" t="s">
        <v>20</v>
      </c>
      <c r="E135" s="4">
        <v>1</v>
      </c>
      <c r="F135" s="35"/>
      <c r="G135" s="8"/>
      <c r="H135" s="4">
        <v>142</v>
      </c>
      <c r="I135" s="4">
        <v>206</v>
      </c>
      <c r="J135" s="28">
        <f t="shared" si="2"/>
        <v>2.0093533627868507E-2</v>
      </c>
    </row>
    <row r="136" spans="1:10">
      <c r="A136" s="2" t="s">
        <v>179</v>
      </c>
      <c r="B136" s="4" t="s">
        <v>180</v>
      </c>
      <c r="C136" s="4" t="s">
        <v>8</v>
      </c>
      <c r="D136" s="4" t="s">
        <v>292</v>
      </c>
      <c r="E136" s="4">
        <v>0</v>
      </c>
      <c r="F136" s="79">
        <v>18462</v>
      </c>
      <c r="G136" s="8">
        <v>20269</v>
      </c>
      <c r="H136" s="5">
        <v>22830</v>
      </c>
      <c r="I136" s="4">
        <v>23238</v>
      </c>
      <c r="J136" s="28">
        <f t="shared" si="2"/>
        <v>5.5536564209288652</v>
      </c>
    </row>
    <row r="137" spans="1:10">
      <c r="A137" s="2" t="s">
        <v>185</v>
      </c>
      <c r="B137" s="4" t="s">
        <v>186</v>
      </c>
      <c r="C137" s="4" t="s">
        <v>8</v>
      </c>
      <c r="D137" s="4" t="s">
        <v>20</v>
      </c>
      <c r="E137" s="4">
        <v>1</v>
      </c>
      <c r="F137" s="35"/>
      <c r="G137" s="8"/>
      <c r="H137" s="4">
        <v>31</v>
      </c>
      <c r="I137" s="4">
        <v>39</v>
      </c>
      <c r="J137" s="28">
        <f t="shared" si="2"/>
        <v>4.0500926522881921E-3</v>
      </c>
    </row>
    <row r="138" spans="1:10">
      <c r="A138" s="2" t="s">
        <v>4</v>
      </c>
      <c r="B138" s="4" t="s">
        <v>5</v>
      </c>
      <c r="C138" s="4" t="s">
        <v>8</v>
      </c>
      <c r="D138" s="4" t="s">
        <v>20</v>
      </c>
      <c r="E138" s="4">
        <v>2</v>
      </c>
      <c r="F138" s="35"/>
      <c r="G138" s="8"/>
      <c r="I138" s="4">
        <v>198</v>
      </c>
      <c r="J138" s="28">
        <f t="shared" si="2"/>
        <v>1.1157670278445862E-2</v>
      </c>
    </row>
    <row r="139" spans="1:10">
      <c r="A139" s="2" t="s">
        <v>189</v>
      </c>
      <c r="B139" s="4" t="s">
        <v>190</v>
      </c>
      <c r="C139" s="4" t="s">
        <v>8</v>
      </c>
      <c r="D139" s="4" t="s">
        <v>20</v>
      </c>
      <c r="E139" s="4">
        <v>0</v>
      </c>
      <c r="F139" s="79">
        <v>39.25</v>
      </c>
      <c r="G139" s="8">
        <v>441</v>
      </c>
      <c r="H139" s="5">
        <v>515</v>
      </c>
      <c r="I139" s="4">
        <v>745</v>
      </c>
      <c r="J139" s="28">
        <f t="shared" si="2"/>
        <v>0.10744293377686821</v>
      </c>
    </row>
    <row r="140" spans="1:10">
      <c r="A140" s="2" t="s">
        <v>191</v>
      </c>
      <c r="B140" s="4" t="s">
        <v>192</v>
      </c>
      <c r="C140" s="4" t="s">
        <v>8</v>
      </c>
      <c r="D140" s="4" t="s">
        <v>20</v>
      </c>
      <c r="E140" s="4">
        <v>2</v>
      </c>
      <c r="F140" s="35"/>
      <c r="G140" s="8"/>
      <c r="I140" s="4">
        <v>58</v>
      </c>
      <c r="J140" s="28">
        <f t="shared" si="2"/>
        <v>3.268408465403333E-3</v>
      </c>
    </row>
    <row r="141" spans="1:10">
      <c r="A141" s="2" t="s">
        <v>193</v>
      </c>
      <c r="B141" s="4" t="s">
        <v>194</v>
      </c>
      <c r="C141" s="4" t="s">
        <v>8</v>
      </c>
      <c r="D141" s="4" t="s">
        <v>20</v>
      </c>
      <c r="E141" s="4">
        <v>2</v>
      </c>
      <c r="F141" s="35"/>
      <c r="G141" s="8"/>
      <c r="I141" s="4">
        <v>0</v>
      </c>
      <c r="J141" s="28">
        <f t="shared" si="2"/>
        <v>0</v>
      </c>
    </row>
    <row r="142" spans="1:10">
      <c r="A142" s="59" t="s">
        <v>304</v>
      </c>
      <c r="B142" s="53" t="s">
        <v>328</v>
      </c>
      <c r="C142" s="53" t="s">
        <v>8</v>
      </c>
      <c r="D142" s="53" t="s">
        <v>37</v>
      </c>
      <c r="E142" s="53">
        <v>0</v>
      </c>
      <c r="F142" s="79">
        <v>117</v>
      </c>
      <c r="G142" s="8">
        <v>294</v>
      </c>
      <c r="H142" s="4">
        <v>564</v>
      </c>
      <c r="I142" s="4">
        <v>584</v>
      </c>
      <c r="J142" s="28">
        <f t="shared" si="2"/>
        <v>9.6746304981804129E-2</v>
      </c>
    </row>
    <row r="143" spans="1:10">
      <c r="A143" s="2" t="s">
        <v>273</v>
      </c>
      <c r="B143" s="4" t="s">
        <v>274</v>
      </c>
      <c r="C143" s="4" t="s">
        <v>278</v>
      </c>
      <c r="D143" s="4" t="s">
        <v>292</v>
      </c>
      <c r="E143" s="4">
        <v>0</v>
      </c>
      <c r="F143" s="79">
        <v>321</v>
      </c>
      <c r="G143" s="8">
        <v>238</v>
      </c>
      <c r="H143" s="5">
        <v>279</v>
      </c>
      <c r="I143" s="4">
        <v>697</v>
      </c>
      <c r="J143" s="28">
        <f t="shared" si="2"/>
        <v>9.780903450007207E-2</v>
      </c>
    </row>
    <row r="144" spans="1:10">
      <c r="A144" s="2" t="s">
        <v>282</v>
      </c>
      <c r="B144" s="4" t="s">
        <v>89</v>
      </c>
      <c r="C144" s="4" t="s">
        <v>90</v>
      </c>
      <c r="D144" s="4" t="s">
        <v>20</v>
      </c>
      <c r="E144" s="4">
        <v>0</v>
      </c>
      <c r="F144" s="79">
        <v>195</v>
      </c>
      <c r="G144" s="8">
        <v>337</v>
      </c>
      <c r="H144" s="5">
        <v>294</v>
      </c>
      <c r="I144" s="4">
        <v>327</v>
      </c>
      <c r="J144" s="28">
        <f t="shared" si="2"/>
        <v>7.5237297483233337E-2</v>
      </c>
    </row>
    <row r="145" spans="1:10">
      <c r="A145" s="2" t="s">
        <v>91</v>
      </c>
      <c r="B145" s="4" t="s">
        <v>92</v>
      </c>
      <c r="C145" s="4" t="s">
        <v>90</v>
      </c>
      <c r="D145" s="4" t="s">
        <v>20</v>
      </c>
      <c r="E145" s="4">
        <v>1</v>
      </c>
      <c r="F145" s="35"/>
      <c r="G145" s="8"/>
      <c r="H145" s="4">
        <v>51</v>
      </c>
      <c r="I145" s="4">
        <v>54</v>
      </c>
      <c r="J145" s="28">
        <f t="shared" si="2"/>
        <v>6.0904479415274885E-3</v>
      </c>
    </row>
    <row r="146" spans="1:10">
      <c r="A146" s="2" t="s">
        <v>279</v>
      </c>
      <c r="B146" s="4" t="s">
        <v>280</v>
      </c>
      <c r="C146" s="4" t="s">
        <v>281</v>
      </c>
      <c r="D146" s="4" t="s">
        <v>292</v>
      </c>
      <c r="E146" s="4">
        <v>0</v>
      </c>
      <c r="F146" s="79">
        <v>557</v>
      </c>
      <c r="G146" s="8">
        <v>570</v>
      </c>
      <c r="H146" s="5">
        <v>580</v>
      </c>
      <c r="I146" s="4">
        <v>776</v>
      </c>
      <c r="J146" s="28">
        <f t="shared" si="2"/>
        <v>0.16229482646254148</v>
      </c>
    </row>
    <row r="147" spans="1:10">
      <c r="A147" s="1" t="s">
        <v>27</v>
      </c>
      <c r="B147" s="22" t="s">
        <v>329</v>
      </c>
      <c r="C147" s="22" t="s">
        <v>28</v>
      </c>
      <c r="D147" s="22" t="s">
        <v>292</v>
      </c>
      <c r="E147" s="22">
        <v>0</v>
      </c>
      <c r="F147" s="83">
        <v>707</v>
      </c>
      <c r="G147" s="37">
        <v>1061</v>
      </c>
      <c r="H147" s="38">
        <v>1303</v>
      </c>
      <c r="I147" s="22">
        <v>1466</v>
      </c>
      <c r="J147" s="32">
        <f t="shared" si="2"/>
        <v>0.29120436275252415</v>
      </c>
    </row>
    <row r="148" spans="1:10">
      <c r="F148" s="86">
        <f>SUM(F2:F147)</f>
        <v>323914.25</v>
      </c>
      <c r="G148" s="86">
        <f t="shared" ref="G148:I148" si="3">SUM(G2:G147)</f>
        <v>348251</v>
      </c>
      <c r="H148" s="86">
        <f t="shared" si="3"/>
        <v>418383</v>
      </c>
      <c r="I148" s="86">
        <f t="shared" si="3"/>
        <v>443641</v>
      </c>
      <c r="J148" s="9">
        <f>SUM(J2:J147)</f>
        <v>100.00000000000004</v>
      </c>
    </row>
    <row r="149" spans="1:10">
      <c r="F149" s="5"/>
      <c r="G149" s="8"/>
      <c r="H149" s="5"/>
      <c r="J149" s="10"/>
    </row>
    <row r="150" spans="1:10">
      <c r="F150" s="5"/>
      <c r="G150" s="8"/>
      <c r="H150" s="5"/>
      <c r="J150" s="10"/>
    </row>
    <row r="151" spans="1:10">
      <c r="F151" s="5"/>
      <c r="G151" s="8"/>
      <c r="H151" s="5"/>
      <c r="J151" s="10"/>
    </row>
    <row r="152" spans="1:10">
      <c r="F152" s="5"/>
      <c r="G152" s="8"/>
      <c r="H152" s="5"/>
      <c r="J152" s="10"/>
    </row>
    <row r="153" spans="1:10">
      <c r="F153" s="5"/>
      <c r="G153" s="8"/>
      <c r="H153" s="5"/>
      <c r="J153" s="10"/>
    </row>
    <row r="154" spans="1:10">
      <c r="F154" s="5"/>
      <c r="G154" s="8"/>
      <c r="H154" s="5"/>
      <c r="J154" s="10"/>
    </row>
    <row r="155" spans="1:10">
      <c r="F155" s="5"/>
      <c r="G155" s="8"/>
      <c r="H155" s="5"/>
      <c r="J155" s="10"/>
    </row>
    <row r="156" spans="1:10">
      <c r="F156" s="5"/>
      <c r="G156" s="8"/>
      <c r="H156" s="5"/>
      <c r="J156" s="10"/>
    </row>
    <row r="157" spans="1:10">
      <c r="F157" s="5"/>
      <c r="G157" s="8"/>
      <c r="H157" s="5"/>
      <c r="J157" s="10"/>
    </row>
    <row r="158" spans="1:10">
      <c r="F158" s="5"/>
      <c r="G158" s="8"/>
      <c r="H158" s="5"/>
      <c r="J158" s="10"/>
    </row>
    <row r="159" spans="1:10">
      <c r="F159" s="5"/>
      <c r="G159" s="8"/>
      <c r="H159" s="5"/>
      <c r="J159" s="10"/>
    </row>
    <row r="160" spans="1:10">
      <c r="F160" s="5"/>
      <c r="G160" s="8"/>
      <c r="H160" s="5"/>
      <c r="J160" s="10"/>
    </row>
    <row r="161" spans="6:10">
      <c r="F161" s="5"/>
      <c r="G161" s="8"/>
      <c r="H161" s="5"/>
      <c r="J161" s="10"/>
    </row>
    <row r="162" spans="6:10">
      <c r="F162" s="5"/>
      <c r="G162" s="8"/>
      <c r="H162" s="5"/>
      <c r="J162" s="10"/>
    </row>
    <row r="163" spans="6:10">
      <c r="F163" s="5"/>
      <c r="G163" s="8"/>
      <c r="H163" s="5"/>
      <c r="J163" s="10"/>
    </row>
    <row r="164" spans="6:10">
      <c r="F164" s="5"/>
      <c r="G164" s="8"/>
      <c r="H164" s="5"/>
      <c r="J164" s="10"/>
    </row>
    <row r="165" spans="6:10">
      <c r="F165" s="5"/>
      <c r="G165" s="8"/>
      <c r="H165" s="5"/>
      <c r="J165" s="10"/>
    </row>
    <row r="166" spans="6:10">
      <c r="F166" s="5"/>
      <c r="G166" s="8"/>
      <c r="H166" s="5"/>
      <c r="J166" s="10"/>
    </row>
    <row r="167" spans="6:10">
      <c r="H167" s="5"/>
      <c r="J167" s="10"/>
    </row>
  </sheetData>
  <autoFilter ref="E1:E167"/>
  <sortState ref="A3:V138">
    <sortCondition ref="C3:C138"/>
    <sortCondition ref="A3:A138"/>
  </sortState>
  <phoneticPr fontId="7" type="noConversion"/>
  <printOptions horizontalCentered="1" verticalCentered="1"/>
  <pageMargins left="0" right="0" top="0.39370078740157483" bottom="0.39370078740157483" header="0.39370078740157483" footer="0.39370078740157483"/>
  <pageSetup paperSize="8" scale="60" orientation="portrait" verticalDpi="0" r:id="rId1"/>
  <headerFooter>
    <oddHeader>&amp;C&amp;"Times New Roman,Normal"&amp;12Indicateur publications - MERRI 2015</oddHeader>
    <oddFooter>&amp;LDGOS PF4 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workbookViewId="0">
      <selection sqref="A1:I148"/>
    </sheetView>
  </sheetViews>
  <sheetFormatPr baseColWidth="10" defaultColWidth="10.85546875" defaultRowHeight="12.75"/>
  <cols>
    <col min="1" max="1" width="10.85546875" style="8"/>
    <col min="2" max="2" width="49.42578125" style="8" customWidth="1"/>
    <col min="3" max="3" width="25.28515625" style="8" customWidth="1"/>
    <col min="4" max="4" width="10.85546875" style="8"/>
    <col min="5" max="5" width="11.28515625" style="4" customWidth="1"/>
    <col min="6" max="8" width="10.85546875" style="8"/>
    <col min="9" max="9" width="10.85546875" style="10"/>
    <col min="10" max="16384" width="10.85546875" style="8"/>
  </cols>
  <sheetData>
    <row r="1" spans="1:9" ht="51">
      <c r="A1" s="16" t="s">
        <v>93</v>
      </c>
      <c r="B1" s="15" t="s">
        <v>284</v>
      </c>
      <c r="C1" s="15" t="s">
        <v>283</v>
      </c>
      <c r="D1" s="15" t="s">
        <v>285</v>
      </c>
      <c r="E1" s="17" t="s">
        <v>333</v>
      </c>
      <c r="F1" s="61" t="s">
        <v>289</v>
      </c>
      <c r="G1" s="62" t="s">
        <v>287</v>
      </c>
      <c r="H1" s="62" t="s">
        <v>288</v>
      </c>
      <c r="I1" s="60" t="s">
        <v>341</v>
      </c>
    </row>
    <row r="2" spans="1:9">
      <c r="A2" s="18" t="s">
        <v>169</v>
      </c>
      <c r="B2" s="19" t="s">
        <v>170</v>
      </c>
      <c r="C2" s="19" t="s">
        <v>25</v>
      </c>
      <c r="D2" s="19" t="s">
        <v>14</v>
      </c>
      <c r="E2" s="20">
        <v>0</v>
      </c>
      <c r="F2" s="50">
        <v>30</v>
      </c>
      <c r="G2" s="41">
        <v>33</v>
      </c>
      <c r="H2" s="41">
        <v>51</v>
      </c>
      <c r="I2" s="73">
        <f>(100/$F$148*F2)*1/3+(100/$G$148*G2)*1/3+(100/$H$148*H2)*1/3</f>
        <v>0.14625566546207722</v>
      </c>
    </row>
    <row r="3" spans="1:9">
      <c r="A3" s="2" t="s">
        <v>23</v>
      </c>
      <c r="B3" s="4" t="s">
        <v>24</v>
      </c>
      <c r="C3" s="4" t="s">
        <v>25</v>
      </c>
      <c r="D3" s="3" t="s">
        <v>292</v>
      </c>
      <c r="E3" s="21">
        <v>0</v>
      </c>
      <c r="F3" s="42">
        <v>522</v>
      </c>
      <c r="G3" s="43">
        <v>485</v>
      </c>
      <c r="H3" s="44">
        <v>549</v>
      </c>
      <c r="I3" s="74">
        <f t="shared" ref="I3:I66" si="0">(100/$F$148*F3)*1/3+(100/$G$148*G3)*1/3+(100/$H$148*H3)*1/3</f>
        <v>2.0129246145192385</v>
      </c>
    </row>
    <row r="4" spans="1:9">
      <c r="A4" s="2" t="s">
        <v>171</v>
      </c>
      <c r="B4" s="4" t="s">
        <v>172</v>
      </c>
      <c r="C4" s="4" t="s">
        <v>25</v>
      </c>
      <c r="D4" s="4" t="s">
        <v>20</v>
      </c>
      <c r="E4" s="21">
        <v>0</v>
      </c>
      <c r="F4" s="42">
        <v>15</v>
      </c>
      <c r="G4" s="43">
        <v>18</v>
      </c>
      <c r="H4" s="44">
        <v>18</v>
      </c>
      <c r="I4" s="74">
        <f t="shared" si="0"/>
        <v>6.598117098532949E-2</v>
      </c>
    </row>
    <row r="5" spans="1:9">
      <c r="A5" s="2" t="s">
        <v>173</v>
      </c>
      <c r="B5" s="4" t="s">
        <v>174</v>
      </c>
      <c r="C5" s="4" t="s">
        <v>25</v>
      </c>
      <c r="D5" s="4" t="s">
        <v>20</v>
      </c>
      <c r="E5" s="21">
        <v>1</v>
      </c>
      <c r="F5" s="45"/>
      <c r="G5" s="44">
        <v>21</v>
      </c>
      <c r="H5" s="44">
        <v>15</v>
      </c>
      <c r="I5" s="74">
        <f t="shared" si="0"/>
        <v>4.633818629934932E-2</v>
      </c>
    </row>
    <row r="6" spans="1:9">
      <c r="A6" s="2" t="s">
        <v>59</v>
      </c>
      <c r="B6" s="4" t="s">
        <v>60</v>
      </c>
      <c r="C6" s="4" t="s">
        <v>19</v>
      </c>
      <c r="D6" s="4" t="s">
        <v>20</v>
      </c>
      <c r="E6" s="21">
        <v>1</v>
      </c>
      <c r="F6" s="45"/>
      <c r="G6" s="44">
        <v>2</v>
      </c>
      <c r="H6" s="44">
        <v>2</v>
      </c>
      <c r="I6" s="74">
        <f t="shared" si="0"/>
        <v>5.1102627463155397E-3</v>
      </c>
    </row>
    <row r="7" spans="1:9">
      <c r="A7" s="2" t="s">
        <v>80</v>
      </c>
      <c r="B7" s="4" t="s">
        <v>81</v>
      </c>
      <c r="C7" s="4" t="s">
        <v>19</v>
      </c>
      <c r="D7" s="3" t="s">
        <v>291</v>
      </c>
      <c r="E7" s="21">
        <v>1</v>
      </c>
      <c r="F7" s="45"/>
      <c r="G7" s="44">
        <v>8</v>
      </c>
      <c r="H7" s="44">
        <v>6</v>
      </c>
      <c r="I7" s="74">
        <f t="shared" si="0"/>
        <v>1.8001193472940876E-2</v>
      </c>
    </row>
    <row r="8" spans="1:9">
      <c r="A8" s="2" t="s">
        <v>82</v>
      </c>
      <c r="B8" s="4" t="s">
        <v>83</v>
      </c>
      <c r="C8" s="4" t="s">
        <v>19</v>
      </c>
      <c r="D8" s="4" t="s">
        <v>14</v>
      </c>
      <c r="E8" s="21">
        <v>0</v>
      </c>
      <c r="F8" s="42">
        <v>281</v>
      </c>
      <c r="G8" s="43">
        <v>249</v>
      </c>
      <c r="H8" s="44">
        <v>199</v>
      </c>
      <c r="I8" s="74">
        <f t="shared" si="0"/>
        <v>0.949688244871292</v>
      </c>
    </row>
    <row r="9" spans="1:9">
      <c r="A9" s="2" t="s">
        <v>84</v>
      </c>
      <c r="B9" s="4" t="s">
        <v>85</v>
      </c>
      <c r="C9" s="4" t="s">
        <v>19</v>
      </c>
      <c r="D9" s="3" t="s">
        <v>291</v>
      </c>
      <c r="E9" s="21">
        <v>2</v>
      </c>
      <c r="F9" s="45"/>
      <c r="G9" s="44"/>
      <c r="H9" s="44">
        <v>0</v>
      </c>
      <c r="I9" s="74">
        <f t="shared" si="0"/>
        <v>0</v>
      </c>
    </row>
    <row r="10" spans="1:9">
      <c r="A10" s="2" t="s">
        <v>86</v>
      </c>
      <c r="B10" s="4" t="s">
        <v>275</v>
      </c>
      <c r="C10" s="4" t="s">
        <v>19</v>
      </c>
      <c r="D10" s="4" t="s">
        <v>292</v>
      </c>
      <c r="E10" s="21">
        <v>0</v>
      </c>
      <c r="F10" s="42">
        <v>858</v>
      </c>
      <c r="G10" s="43">
        <v>804</v>
      </c>
      <c r="H10" s="44">
        <v>793</v>
      </c>
      <c r="I10" s="74">
        <f t="shared" si="0"/>
        <v>3.1842661262586871</v>
      </c>
    </row>
    <row r="11" spans="1:9">
      <c r="A11" s="2" t="s">
        <v>276</v>
      </c>
      <c r="B11" s="4" t="s">
        <v>277</v>
      </c>
      <c r="C11" s="4" t="s">
        <v>19</v>
      </c>
      <c r="D11" s="3" t="s">
        <v>20</v>
      </c>
      <c r="E11" s="21">
        <v>0</v>
      </c>
      <c r="F11" s="42">
        <v>4</v>
      </c>
      <c r="G11" s="43">
        <v>4</v>
      </c>
      <c r="H11" s="44">
        <v>10</v>
      </c>
      <c r="I11" s="74">
        <f t="shared" si="0"/>
        <v>2.2870446367858826E-2</v>
      </c>
    </row>
    <row r="12" spans="1:9">
      <c r="A12" s="2" t="s">
        <v>111</v>
      </c>
      <c r="B12" s="4" t="s">
        <v>112</v>
      </c>
      <c r="C12" s="4" t="s">
        <v>19</v>
      </c>
      <c r="D12" s="4" t="s">
        <v>20</v>
      </c>
      <c r="E12" s="21">
        <v>1</v>
      </c>
      <c r="F12" s="45"/>
      <c r="G12" s="44">
        <v>3</v>
      </c>
      <c r="H12" s="44">
        <v>13</v>
      </c>
      <c r="I12" s="74">
        <f t="shared" si="0"/>
        <v>1.9864681681079709E-2</v>
      </c>
    </row>
    <row r="13" spans="1:9">
      <c r="A13" s="2" t="s">
        <v>163</v>
      </c>
      <c r="B13" s="4" t="s">
        <v>164</v>
      </c>
      <c r="C13" s="4" t="s">
        <v>19</v>
      </c>
      <c r="D13" s="4" t="s">
        <v>20</v>
      </c>
      <c r="E13" s="21">
        <v>1</v>
      </c>
      <c r="F13" s="45"/>
      <c r="G13" s="44">
        <v>16</v>
      </c>
      <c r="H13" s="44">
        <v>11</v>
      </c>
      <c r="I13" s="74">
        <f t="shared" si="0"/>
        <v>3.4782458189721109E-2</v>
      </c>
    </row>
    <row r="14" spans="1:9">
      <c r="A14" s="2" t="s">
        <v>165</v>
      </c>
      <c r="B14" s="4" t="s">
        <v>166</v>
      </c>
      <c r="C14" s="4" t="s">
        <v>19</v>
      </c>
      <c r="D14" s="4" t="s">
        <v>20</v>
      </c>
      <c r="E14" s="21">
        <v>0</v>
      </c>
      <c r="F14" s="42">
        <v>13</v>
      </c>
      <c r="G14" s="43">
        <v>12</v>
      </c>
      <c r="H14" s="44">
        <v>18</v>
      </c>
      <c r="I14" s="74">
        <f t="shared" si="0"/>
        <v>5.530478111421476E-2</v>
      </c>
    </row>
    <row r="15" spans="1:9">
      <c r="A15" s="2" t="s">
        <v>158</v>
      </c>
      <c r="B15" s="4" t="s">
        <v>159</v>
      </c>
      <c r="C15" s="4" t="s">
        <v>160</v>
      </c>
      <c r="D15" s="4" t="s">
        <v>14</v>
      </c>
      <c r="E15" s="21">
        <v>0</v>
      </c>
      <c r="F15" s="42">
        <v>117</v>
      </c>
      <c r="G15" s="43">
        <v>99</v>
      </c>
      <c r="H15" s="44">
        <v>100</v>
      </c>
      <c r="I15" s="74">
        <f t="shared" si="0"/>
        <v>0.41009062359299903</v>
      </c>
    </row>
    <row r="16" spans="1:9">
      <c r="A16" s="2" t="s">
        <v>161</v>
      </c>
      <c r="B16" s="4" t="s">
        <v>162</v>
      </c>
      <c r="C16" s="4" t="s">
        <v>160</v>
      </c>
      <c r="D16" s="4" t="s">
        <v>292</v>
      </c>
      <c r="E16" s="21">
        <v>0</v>
      </c>
      <c r="F16" s="42">
        <v>772</v>
      </c>
      <c r="G16" s="43">
        <v>793</v>
      </c>
      <c r="H16" s="44">
        <v>910</v>
      </c>
      <c r="I16" s="74">
        <f t="shared" si="0"/>
        <v>3.1977080726698395</v>
      </c>
    </row>
    <row r="17" spans="1:9">
      <c r="A17" s="2" t="s">
        <v>51</v>
      </c>
      <c r="B17" s="4" t="s">
        <v>52</v>
      </c>
      <c r="C17" s="4" t="s">
        <v>17</v>
      </c>
      <c r="D17" s="4" t="s">
        <v>292</v>
      </c>
      <c r="E17" s="21">
        <v>0</v>
      </c>
      <c r="F17" s="42">
        <v>512</v>
      </c>
      <c r="G17" s="43">
        <v>530</v>
      </c>
      <c r="H17" s="44">
        <v>625</v>
      </c>
      <c r="I17" s="74">
        <f t="shared" si="0"/>
        <v>2.1523974469066585</v>
      </c>
    </row>
    <row r="18" spans="1:9">
      <c r="A18" s="2" t="s">
        <v>53</v>
      </c>
      <c r="B18" s="4" t="s">
        <v>54</v>
      </c>
      <c r="C18" s="4" t="s">
        <v>17</v>
      </c>
      <c r="D18" s="4" t="s">
        <v>14</v>
      </c>
      <c r="E18" s="21">
        <v>0</v>
      </c>
      <c r="F18" s="42">
        <v>149</v>
      </c>
      <c r="G18" s="43">
        <v>111</v>
      </c>
      <c r="H18" s="44">
        <v>120</v>
      </c>
      <c r="I18" s="74">
        <f t="shared" si="0"/>
        <v>0.49315441682628869</v>
      </c>
    </row>
    <row r="19" spans="1:9">
      <c r="A19" s="2" t="s">
        <v>187</v>
      </c>
      <c r="B19" s="4" t="s">
        <v>188</v>
      </c>
      <c r="C19" s="4" t="s">
        <v>17</v>
      </c>
      <c r="D19" s="4" t="s">
        <v>20</v>
      </c>
      <c r="E19" s="21">
        <v>1</v>
      </c>
      <c r="F19" s="45"/>
      <c r="G19" s="44">
        <v>0</v>
      </c>
      <c r="H19" s="44">
        <v>4</v>
      </c>
      <c r="I19" s="74">
        <f t="shared" si="0"/>
        <v>4.8797150246425612E-3</v>
      </c>
    </row>
    <row r="20" spans="1:9">
      <c r="A20" s="2" t="s">
        <v>1</v>
      </c>
      <c r="B20" s="4" t="s">
        <v>2</v>
      </c>
      <c r="C20" s="4" t="s">
        <v>17</v>
      </c>
      <c r="D20" s="4" t="s">
        <v>20</v>
      </c>
      <c r="E20" s="21">
        <v>2</v>
      </c>
      <c r="F20" s="45"/>
      <c r="G20" s="44"/>
      <c r="H20" s="44">
        <v>0</v>
      </c>
      <c r="I20" s="74">
        <f t="shared" si="0"/>
        <v>0</v>
      </c>
    </row>
    <row r="21" spans="1:9">
      <c r="A21" s="2" t="s">
        <v>55</v>
      </c>
      <c r="B21" s="4" t="s">
        <v>56</v>
      </c>
      <c r="C21" s="4" t="s">
        <v>7</v>
      </c>
      <c r="D21" s="4" t="s">
        <v>20</v>
      </c>
      <c r="E21" s="21">
        <v>2</v>
      </c>
      <c r="F21" s="45"/>
      <c r="G21" s="44"/>
      <c r="H21" s="44">
        <v>13</v>
      </c>
      <c r="I21" s="74">
        <f t="shared" si="0"/>
        <v>1.5859073830088322E-2</v>
      </c>
    </row>
    <row r="22" spans="1:9">
      <c r="A22" s="2" t="s">
        <v>57</v>
      </c>
      <c r="B22" s="4" t="s">
        <v>58</v>
      </c>
      <c r="C22" s="4" t="s">
        <v>7</v>
      </c>
      <c r="D22" s="4" t="s">
        <v>20</v>
      </c>
      <c r="E22" s="21">
        <v>2</v>
      </c>
      <c r="F22" s="45"/>
      <c r="G22" s="44"/>
      <c r="H22" s="44">
        <v>8</v>
      </c>
      <c r="I22" s="74">
        <f t="shared" si="0"/>
        <v>9.7594300492851224E-3</v>
      </c>
    </row>
    <row r="23" spans="1:9">
      <c r="A23" s="2" t="s">
        <v>67</v>
      </c>
      <c r="B23" s="4" t="s">
        <v>68</v>
      </c>
      <c r="C23" s="4" t="s">
        <v>7</v>
      </c>
      <c r="D23" s="4" t="s">
        <v>292</v>
      </c>
      <c r="E23" s="21">
        <v>0</v>
      </c>
      <c r="F23" s="42">
        <v>420</v>
      </c>
      <c r="G23" s="43">
        <v>407</v>
      </c>
      <c r="H23" s="44">
        <v>439</v>
      </c>
      <c r="I23" s="74">
        <f t="shared" si="0"/>
        <v>1.6386627645900629</v>
      </c>
    </row>
    <row r="24" spans="1:9">
      <c r="A24" s="2" t="s">
        <v>69</v>
      </c>
      <c r="B24" s="4" t="s">
        <v>70</v>
      </c>
      <c r="C24" s="4" t="s">
        <v>7</v>
      </c>
      <c r="D24" s="4" t="s">
        <v>20</v>
      </c>
      <c r="E24" s="21">
        <v>2</v>
      </c>
      <c r="F24" s="45"/>
      <c r="G24" s="44"/>
      <c r="H24" s="44">
        <v>6</v>
      </c>
      <c r="I24" s="74">
        <f t="shared" si="0"/>
        <v>7.3195725369638413E-3</v>
      </c>
    </row>
    <row r="25" spans="1:9">
      <c r="A25" s="2" t="s">
        <v>184</v>
      </c>
      <c r="B25" s="4" t="s">
        <v>0</v>
      </c>
      <c r="C25" s="4" t="s">
        <v>7</v>
      </c>
      <c r="D25" s="4" t="s">
        <v>20</v>
      </c>
      <c r="E25" s="21">
        <v>0</v>
      </c>
      <c r="F25" s="42">
        <v>6</v>
      </c>
      <c r="G25" s="43">
        <v>5</v>
      </c>
      <c r="H25" s="44">
        <v>5</v>
      </c>
      <c r="I25" s="74">
        <f t="shared" si="0"/>
        <v>2.0771179373184706E-2</v>
      </c>
    </row>
    <row r="26" spans="1:9">
      <c r="A26" s="2" t="s">
        <v>94</v>
      </c>
      <c r="B26" s="4" t="s">
        <v>95</v>
      </c>
      <c r="C26" s="4" t="s">
        <v>7</v>
      </c>
      <c r="D26" s="3" t="s">
        <v>291</v>
      </c>
      <c r="E26" s="21">
        <v>2</v>
      </c>
      <c r="F26" s="45"/>
      <c r="G26" s="44"/>
      <c r="H26" s="44">
        <v>16</v>
      </c>
      <c r="I26" s="74">
        <f t="shared" si="0"/>
        <v>1.9518860098570245E-2</v>
      </c>
    </row>
    <row r="27" spans="1:9">
      <c r="A27" s="2" t="s">
        <v>96</v>
      </c>
      <c r="B27" s="4" t="s">
        <v>97</v>
      </c>
      <c r="C27" s="4" t="s">
        <v>7</v>
      </c>
      <c r="D27" s="4" t="s">
        <v>14</v>
      </c>
      <c r="E27" s="21">
        <v>0</v>
      </c>
      <c r="F27" s="42">
        <v>28</v>
      </c>
      <c r="G27" s="43">
        <v>34</v>
      </c>
      <c r="H27" s="44">
        <v>73</v>
      </c>
      <c r="I27" s="74">
        <f t="shared" si="0"/>
        <v>0.17176412654547646</v>
      </c>
    </row>
    <row r="28" spans="1:9">
      <c r="A28" s="2" t="s">
        <v>98</v>
      </c>
      <c r="B28" s="4" t="s">
        <v>99</v>
      </c>
      <c r="C28" s="4" t="s">
        <v>7</v>
      </c>
      <c r="D28" s="4" t="s">
        <v>292</v>
      </c>
      <c r="E28" s="21">
        <v>0</v>
      </c>
      <c r="F28" s="42">
        <v>537</v>
      </c>
      <c r="G28" s="43">
        <v>535</v>
      </c>
      <c r="H28" s="44">
        <v>590</v>
      </c>
      <c r="I28" s="74">
        <f t="shared" si="0"/>
        <v>2.1496906306401713</v>
      </c>
    </row>
    <row r="29" spans="1:9">
      <c r="A29" s="2" t="s">
        <v>128</v>
      </c>
      <c r="B29" s="4" t="s">
        <v>129</v>
      </c>
      <c r="C29" s="4" t="s">
        <v>7</v>
      </c>
      <c r="D29" s="4" t="s">
        <v>20</v>
      </c>
      <c r="E29" s="21">
        <v>2</v>
      </c>
      <c r="F29" s="45"/>
      <c r="G29" s="44"/>
      <c r="H29" s="44">
        <v>9</v>
      </c>
      <c r="I29" s="74">
        <f t="shared" si="0"/>
        <v>1.0979358805445762E-2</v>
      </c>
    </row>
    <row r="30" spans="1:9">
      <c r="A30" s="2" t="s">
        <v>130</v>
      </c>
      <c r="B30" s="4" t="s">
        <v>131</v>
      </c>
      <c r="C30" s="4" t="s">
        <v>7</v>
      </c>
      <c r="D30" s="4" t="s">
        <v>20</v>
      </c>
      <c r="E30" s="21">
        <v>0</v>
      </c>
      <c r="F30" s="42">
        <v>10</v>
      </c>
      <c r="G30" s="43">
        <v>11</v>
      </c>
      <c r="H30" s="44">
        <v>11</v>
      </c>
      <c r="I30" s="74">
        <f t="shared" si="0"/>
        <v>4.1432315950395225E-2</v>
      </c>
    </row>
    <row r="31" spans="1:9">
      <c r="A31" s="2" t="s">
        <v>64</v>
      </c>
      <c r="B31" s="4" t="s">
        <v>65</v>
      </c>
      <c r="C31" s="4" t="s">
        <v>66</v>
      </c>
      <c r="D31" s="4" t="s">
        <v>20</v>
      </c>
      <c r="E31" s="21">
        <v>1</v>
      </c>
      <c r="F31" s="45"/>
      <c r="G31" s="44">
        <v>10</v>
      </c>
      <c r="H31" s="44">
        <v>16</v>
      </c>
      <c r="I31" s="74">
        <f t="shared" si="0"/>
        <v>3.2870886268541538E-2</v>
      </c>
    </row>
    <row r="32" spans="1:9">
      <c r="A32" s="2" t="s">
        <v>100</v>
      </c>
      <c r="B32" s="4" t="s">
        <v>101</v>
      </c>
      <c r="C32" s="4" t="s">
        <v>66</v>
      </c>
      <c r="D32" s="4" t="s">
        <v>292</v>
      </c>
      <c r="E32" s="21">
        <v>0</v>
      </c>
      <c r="F32" s="42">
        <v>432</v>
      </c>
      <c r="G32" s="43">
        <v>447</v>
      </c>
      <c r="H32" s="44">
        <v>406</v>
      </c>
      <c r="I32" s="74">
        <f t="shared" si="0"/>
        <v>1.6678042653314384</v>
      </c>
    </row>
    <row r="33" spans="1:9">
      <c r="A33" s="2" t="s">
        <v>110</v>
      </c>
      <c r="B33" s="4" t="s">
        <v>308</v>
      </c>
      <c r="C33" s="4" t="s">
        <v>66</v>
      </c>
      <c r="D33" s="3" t="s">
        <v>292</v>
      </c>
      <c r="E33" s="21">
        <v>0</v>
      </c>
      <c r="F33" s="42">
        <v>50</v>
      </c>
      <c r="G33" s="43">
        <v>55</v>
      </c>
      <c r="H33" s="44">
        <v>93</v>
      </c>
      <c r="I33" s="74">
        <f t="shared" si="0"/>
        <v>0.25351887248608046</v>
      </c>
    </row>
    <row r="34" spans="1:9">
      <c r="A34" s="2" t="s">
        <v>117</v>
      </c>
      <c r="B34" s="4" t="s">
        <v>118</v>
      </c>
      <c r="C34" s="4" t="s">
        <v>119</v>
      </c>
      <c r="D34" s="4" t="s">
        <v>292</v>
      </c>
      <c r="E34" s="21">
        <v>0</v>
      </c>
      <c r="F34" s="42">
        <v>155</v>
      </c>
      <c r="G34" s="43">
        <v>163</v>
      </c>
      <c r="H34" s="44">
        <v>212</v>
      </c>
      <c r="I34" s="74">
        <f t="shared" si="0"/>
        <v>0.68281392098431415</v>
      </c>
    </row>
    <row r="35" spans="1:9">
      <c r="A35" s="2" t="s">
        <v>120</v>
      </c>
      <c r="B35" s="4" t="s">
        <v>309</v>
      </c>
      <c r="C35" s="4" t="s">
        <v>119</v>
      </c>
      <c r="D35" s="4" t="s">
        <v>20</v>
      </c>
      <c r="E35" s="21">
        <v>2</v>
      </c>
      <c r="F35" s="45"/>
      <c r="G35" s="44"/>
      <c r="H35" s="44">
        <v>1</v>
      </c>
      <c r="I35" s="74">
        <f t="shared" si="0"/>
        <v>1.2199287561606403E-3</v>
      </c>
    </row>
    <row r="36" spans="1:9">
      <c r="A36" s="2" t="s">
        <v>121</v>
      </c>
      <c r="B36" s="4" t="s">
        <v>122</v>
      </c>
      <c r="C36" s="4" t="s">
        <v>119</v>
      </c>
      <c r="D36" s="4" t="s">
        <v>14</v>
      </c>
      <c r="E36" s="21">
        <v>0</v>
      </c>
      <c r="F36" s="42">
        <v>24</v>
      </c>
      <c r="G36" s="43">
        <v>18</v>
      </c>
      <c r="H36" s="44">
        <v>38</v>
      </c>
      <c r="I36" s="74">
        <f t="shared" si="0"/>
        <v>0.10237302986963609</v>
      </c>
    </row>
    <row r="37" spans="1:9">
      <c r="A37" s="2" t="s">
        <v>61</v>
      </c>
      <c r="B37" s="4" t="s">
        <v>62</v>
      </c>
      <c r="C37" s="4" t="s">
        <v>63</v>
      </c>
      <c r="D37" s="4" t="s">
        <v>292</v>
      </c>
      <c r="E37" s="21">
        <v>0</v>
      </c>
      <c r="F37" s="42">
        <v>523</v>
      </c>
      <c r="G37" s="43">
        <v>519</v>
      </c>
      <c r="H37" s="44">
        <v>559</v>
      </c>
      <c r="I37" s="74">
        <f t="shared" si="0"/>
        <v>2.0718533781433135</v>
      </c>
    </row>
    <row r="38" spans="1:9">
      <c r="A38" s="2" t="s">
        <v>247</v>
      </c>
      <c r="B38" s="4" t="s">
        <v>248</v>
      </c>
      <c r="C38" s="4" t="s">
        <v>63</v>
      </c>
      <c r="D38" s="4" t="s">
        <v>20</v>
      </c>
      <c r="E38" s="21">
        <v>1</v>
      </c>
      <c r="F38" s="45"/>
      <c r="G38" s="44">
        <v>12</v>
      </c>
      <c r="H38" s="44">
        <v>12</v>
      </c>
      <c r="I38" s="74">
        <f t="shared" si="0"/>
        <v>3.0661576477893235E-2</v>
      </c>
    </row>
    <row r="39" spans="1:9">
      <c r="A39" s="2" t="s">
        <v>195</v>
      </c>
      <c r="B39" s="4" t="s">
        <v>196</v>
      </c>
      <c r="C39" s="4" t="s">
        <v>13</v>
      </c>
      <c r="D39" s="4" t="s">
        <v>37</v>
      </c>
      <c r="E39" s="21">
        <v>0</v>
      </c>
      <c r="F39" s="42">
        <v>15</v>
      </c>
      <c r="G39" s="43">
        <v>28</v>
      </c>
      <c r="H39" s="44">
        <v>103</v>
      </c>
      <c r="I39" s="74">
        <f t="shared" si="0"/>
        <v>0.18302714142895521</v>
      </c>
    </row>
    <row r="40" spans="1:9">
      <c r="A40" s="36" t="s">
        <v>197</v>
      </c>
      <c r="B40" s="3" t="s">
        <v>310</v>
      </c>
      <c r="C40" s="4" t="s">
        <v>13</v>
      </c>
      <c r="D40" s="4" t="s">
        <v>198</v>
      </c>
      <c r="E40" s="21">
        <v>0</v>
      </c>
      <c r="F40" s="42">
        <v>410</v>
      </c>
      <c r="G40" s="43">
        <v>420</v>
      </c>
      <c r="H40" s="44">
        <v>485</v>
      </c>
      <c r="I40" s="74">
        <f t="shared" si="0"/>
        <v>1.6988112505487551</v>
      </c>
    </row>
    <row r="41" spans="1:9">
      <c r="A41" s="2" t="s">
        <v>199</v>
      </c>
      <c r="B41" s="4" t="s">
        <v>311</v>
      </c>
      <c r="C41" s="4" t="s">
        <v>13</v>
      </c>
      <c r="D41" s="4" t="s">
        <v>20</v>
      </c>
      <c r="E41" s="21">
        <v>0</v>
      </c>
      <c r="F41" s="42">
        <v>15</v>
      </c>
      <c r="G41" s="43">
        <v>23</v>
      </c>
      <c r="H41" s="44">
        <v>29</v>
      </c>
      <c r="I41" s="74">
        <f t="shared" si="0"/>
        <v>8.6076400388082189E-2</v>
      </c>
    </row>
    <row r="42" spans="1:9">
      <c r="A42" s="2" t="s">
        <v>200</v>
      </c>
      <c r="B42" s="4" t="s">
        <v>312</v>
      </c>
      <c r="C42" s="4" t="s">
        <v>13</v>
      </c>
      <c r="D42" s="4" t="s">
        <v>20</v>
      </c>
      <c r="E42" s="21">
        <v>0</v>
      </c>
      <c r="F42" s="42">
        <v>129</v>
      </c>
      <c r="G42" s="43">
        <v>112</v>
      </c>
      <c r="H42" s="44">
        <v>94</v>
      </c>
      <c r="I42" s="74">
        <f t="shared" si="0"/>
        <v>0.43611973009178961</v>
      </c>
    </row>
    <row r="43" spans="1:9">
      <c r="A43" s="2" t="s">
        <v>201</v>
      </c>
      <c r="B43" s="4" t="s">
        <v>202</v>
      </c>
      <c r="C43" s="4" t="s">
        <v>13</v>
      </c>
      <c r="D43" s="4" t="s">
        <v>37</v>
      </c>
      <c r="E43" s="21">
        <v>0</v>
      </c>
      <c r="F43" s="42">
        <v>22</v>
      </c>
      <c r="G43" s="43">
        <v>12</v>
      </c>
      <c r="H43" s="44">
        <v>18</v>
      </c>
      <c r="I43" s="74">
        <f t="shared" si="0"/>
        <v>6.7298064875308553E-2</v>
      </c>
    </row>
    <row r="44" spans="1:9">
      <c r="A44" s="2" t="s">
        <v>203</v>
      </c>
      <c r="B44" s="4" t="s">
        <v>204</v>
      </c>
      <c r="C44" s="4" t="s">
        <v>13</v>
      </c>
      <c r="D44" s="4" t="s">
        <v>37</v>
      </c>
      <c r="E44" s="21">
        <v>0</v>
      </c>
      <c r="F44" s="42">
        <v>6</v>
      </c>
      <c r="G44" s="43">
        <v>6</v>
      </c>
      <c r="H44" s="44">
        <v>9</v>
      </c>
      <c r="I44" s="74">
        <f t="shared" si="0"/>
        <v>2.6986097014824392E-2</v>
      </c>
    </row>
    <row r="45" spans="1:9">
      <c r="A45" s="2" t="s">
        <v>26</v>
      </c>
      <c r="B45" s="4" t="s">
        <v>313</v>
      </c>
      <c r="C45" s="4" t="s">
        <v>13</v>
      </c>
      <c r="D45" s="4" t="s">
        <v>14</v>
      </c>
      <c r="E45" s="21">
        <v>0</v>
      </c>
      <c r="F45" s="42">
        <v>294</v>
      </c>
      <c r="G45" s="43">
        <v>334</v>
      </c>
      <c r="H45" s="44">
        <v>375</v>
      </c>
      <c r="I45" s="74">
        <f t="shared" si="0"/>
        <v>1.2952115604996783</v>
      </c>
    </row>
    <row r="46" spans="1:9">
      <c r="A46" s="2" t="s">
        <v>205</v>
      </c>
      <c r="B46" s="4" t="s">
        <v>206</v>
      </c>
      <c r="C46" s="4" t="s">
        <v>13</v>
      </c>
      <c r="D46" s="4" t="s">
        <v>292</v>
      </c>
      <c r="E46" s="21">
        <v>0</v>
      </c>
      <c r="F46" s="42">
        <v>3775</v>
      </c>
      <c r="G46" s="43">
        <v>3443</v>
      </c>
      <c r="H46" s="44">
        <v>3661</v>
      </c>
      <c r="I46" s="74">
        <f t="shared" si="0"/>
        <v>14.093778030861781</v>
      </c>
    </row>
    <row r="47" spans="1:9">
      <c r="A47" s="2" t="s">
        <v>207</v>
      </c>
      <c r="B47" s="4" t="s">
        <v>208</v>
      </c>
      <c r="C47" s="4" t="s">
        <v>13</v>
      </c>
      <c r="D47" s="4" t="s">
        <v>209</v>
      </c>
      <c r="E47" s="21">
        <v>0</v>
      </c>
      <c r="F47" s="42">
        <v>102</v>
      </c>
      <c r="G47" s="43">
        <v>58</v>
      </c>
      <c r="H47" s="44">
        <v>109</v>
      </c>
      <c r="I47" s="74">
        <f t="shared" si="0"/>
        <v>0.34633786883307283</v>
      </c>
    </row>
    <row r="48" spans="1:9">
      <c r="A48" s="2" t="s">
        <v>218</v>
      </c>
      <c r="B48" s="4" t="s">
        <v>219</v>
      </c>
      <c r="C48" s="4" t="s">
        <v>13</v>
      </c>
      <c r="D48" s="4" t="s">
        <v>20</v>
      </c>
      <c r="E48" s="21">
        <v>1</v>
      </c>
      <c r="F48" s="45"/>
      <c r="G48" s="44">
        <v>3</v>
      </c>
      <c r="H48" s="44">
        <v>6</v>
      </c>
      <c r="I48" s="74">
        <f t="shared" si="0"/>
        <v>1.1325180387955229E-2</v>
      </c>
    </row>
    <row r="49" spans="1:9">
      <c r="A49" s="2" t="s">
        <v>220</v>
      </c>
      <c r="B49" s="4" t="s">
        <v>221</v>
      </c>
      <c r="C49" s="4" t="s">
        <v>13</v>
      </c>
      <c r="D49" s="4" t="s">
        <v>20</v>
      </c>
      <c r="E49" s="21">
        <v>1</v>
      </c>
      <c r="F49" s="45"/>
      <c r="G49" s="44">
        <v>6</v>
      </c>
      <c r="H49" s="44">
        <v>3</v>
      </c>
      <c r="I49" s="74">
        <f t="shared" si="0"/>
        <v>1.1671001970464697E-2</v>
      </c>
    </row>
    <row r="50" spans="1:9">
      <c r="A50" s="2" t="s">
        <v>222</v>
      </c>
      <c r="B50" s="4" t="s">
        <v>314</v>
      </c>
      <c r="C50" s="4" t="s">
        <v>13</v>
      </c>
      <c r="D50" s="4" t="s">
        <v>20</v>
      </c>
      <c r="E50" s="21">
        <v>0</v>
      </c>
      <c r="F50" s="42">
        <v>13</v>
      </c>
      <c r="G50" s="43">
        <v>22</v>
      </c>
      <c r="H50" s="44">
        <v>22</v>
      </c>
      <c r="I50" s="74">
        <f t="shared" si="0"/>
        <v>7.3536522308828622E-2</v>
      </c>
    </row>
    <row r="51" spans="1:9">
      <c r="A51" s="2" t="s">
        <v>223</v>
      </c>
      <c r="B51" s="4" t="s">
        <v>315</v>
      </c>
      <c r="C51" s="4" t="s">
        <v>13</v>
      </c>
      <c r="D51" s="4" t="s">
        <v>20</v>
      </c>
      <c r="E51" s="21">
        <v>0</v>
      </c>
      <c r="F51" s="42">
        <v>98</v>
      </c>
      <c r="G51" s="43">
        <v>101</v>
      </c>
      <c r="H51" s="44">
        <v>116</v>
      </c>
      <c r="I51" s="74">
        <f t="shared" si="0"/>
        <v>0.40696073431880997</v>
      </c>
    </row>
    <row r="52" spans="1:9">
      <c r="A52" s="2" t="s">
        <v>249</v>
      </c>
      <c r="B52" s="4" t="s">
        <v>250</v>
      </c>
      <c r="C52" s="4" t="s">
        <v>13</v>
      </c>
      <c r="D52" s="4" t="s">
        <v>20</v>
      </c>
      <c r="E52" s="21">
        <v>0</v>
      </c>
      <c r="F52" s="42">
        <v>13</v>
      </c>
      <c r="G52" s="43">
        <v>19</v>
      </c>
      <c r="H52" s="44">
        <v>22</v>
      </c>
      <c r="I52" s="74">
        <f t="shared" si="0"/>
        <v>6.9530914457837226E-2</v>
      </c>
    </row>
    <row r="53" spans="1:9">
      <c r="A53" s="2" t="s">
        <v>251</v>
      </c>
      <c r="B53" s="4" t="s">
        <v>252</v>
      </c>
      <c r="C53" s="4" t="s">
        <v>13</v>
      </c>
      <c r="D53" s="4" t="s">
        <v>20</v>
      </c>
      <c r="E53" s="21">
        <v>2</v>
      </c>
      <c r="F53" s="45" t="s">
        <v>334</v>
      </c>
      <c r="G53" s="44"/>
      <c r="H53" s="44">
        <v>8</v>
      </c>
      <c r="I53" s="74">
        <f>(100/$H$148*H53)*1/3</f>
        <v>9.7594300492851224E-3</v>
      </c>
    </row>
    <row r="54" spans="1:9">
      <c r="A54" s="2" t="s">
        <v>253</v>
      </c>
      <c r="B54" s="4" t="s">
        <v>316</v>
      </c>
      <c r="C54" s="4" t="s">
        <v>13</v>
      </c>
      <c r="D54" s="4" t="s">
        <v>20</v>
      </c>
      <c r="E54" s="21">
        <v>0</v>
      </c>
      <c r="F54" s="42">
        <v>2</v>
      </c>
      <c r="G54" s="43">
        <v>1</v>
      </c>
      <c r="H54" s="44">
        <v>1</v>
      </c>
      <c r="I54" s="74">
        <f t="shared" si="0"/>
        <v>5.2203055422897224E-3</v>
      </c>
    </row>
    <row r="55" spans="1:9">
      <c r="A55" s="2" t="s">
        <v>254</v>
      </c>
      <c r="B55" s="4" t="s">
        <v>255</v>
      </c>
      <c r="C55" s="4" t="s">
        <v>13</v>
      </c>
      <c r="D55" s="4" t="s">
        <v>37</v>
      </c>
      <c r="E55" s="21">
        <v>0</v>
      </c>
      <c r="F55" s="42">
        <v>43</v>
      </c>
      <c r="G55" s="43">
        <v>40</v>
      </c>
      <c r="H55" s="44">
        <v>71</v>
      </c>
      <c r="I55" s="74">
        <f t="shared" si="0"/>
        <v>0.19732429100362764</v>
      </c>
    </row>
    <row r="56" spans="1:9">
      <c r="A56" s="2" t="s">
        <v>256</v>
      </c>
      <c r="B56" s="4" t="s">
        <v>317</v>
      </c>
      <c r="C56" s="4" t="s">
        <v>13</v>
      </c>
      <c r="D56" s="4" t="s">
        <v>20</v>
      </c>
      <c r="E56" s="21">
        <v>0</v>
      </c>
      <c r="F56" s="42">
        <v>1</v>
      </c>
      <c r="G56" s="43">
        <v>0</v>
      </c>
      <c r="H56" s="44">
        <v>0</v>
      </c>
      <c r="I56" s="74">
        <f t="shared" si="0"/>
        <v>1.3325870845659763E-3</v>
      </c>
    </row>
    <row r="57" spans="1:9">
      <c r="A57" s="2" t="s">
        <v>257</v>
      </c>
      <c r="B57" s="4" t="s">
        <v>258</v>
      </c>
      <c r="C57" s="4" t="s">
        <v>13</v>
      </c>
      <c r="D57" s="4" t="s">
        <v>20</v>
      </c>
      <c r="E57" s="21">
        <v>2</v>
      </c>
      <c r="F57" s="45"/>
      <c r="G57" s="44"/>
      <c r="H57" s="44">
        <v>0</v>
      </c>
      <c r="I57" s="74">
        <f t="shared" si="0"/>
        <v>0</v>
      </c>
    </row>
    <row r="58" spans="1:9">
      <c r="A58" s="2" t="s">
        <v>259</v>
      </c>
      <c r="B58" s="4" t="s">
        <v>260</v>
      </c>
      <c r="C58" s="4" t="s">
        <v>13</v>
      </c>
      <c r="D58" s="4" t="s">
        <v>20</v>
      </c>
      <c r="E58" s="21">
        <v>1</v>
      </c>
      <c r="F58" s="45"/>
      <c r="G58" s="44">
        <v>4</v>
      </c>
      <c r="H58" s="44">
        <v>5</v>
      </c>
      <c r="I58" s="74">
        <f t="shared" si="0"/>
        <v>1.1440454248791719E-2</v>
      </c>
    </row>
    <row r="59" spans="1:9">
      <c r="A59" s="2" t="s">
        <v>261</v>
      </c>
      <c r="B59" s="4" t="s">
        <v>262</v>
      </c>
      <c r="C59" s="4" t="s">
        <v>13</v>
      </c>
      <c r="D59" s="3" t="s">
        <v>20</v>
      </c>
      <c r="E59" s="21">
        <v>2</v>
      </c>
      <c r="F59" s="45"/>
      <c r="G59" s="44"/>
      <c r="H59" s="44">
        <v>27</v>
      </c>
      <c r="I59" s="74">
        <f t="shared" si="0"/>
        <v>3.2938076416337288E-2</v>
      </c>
    </row>
    <row r="60" spans="1:9">
      <c r="A60" s="2" t="s">
        <v>263</v>
      </c>
      <c r="B60" s="3" t="s">
        <v>293</v>
      </c>
      <c r="C60" s="4" t="s">
        <v>13</v>
      </c>
      <c r="D60" s="4" t="s">
        <v>14</v>
      </c>
      <c r="E60" s="21">
        <v>0</v>
      </c>
      <c r="F60" s="42">
        <v>616</v>
      </c>
      <c r="G60" s="43">
        <v>633</v>
      </c>
      <c r="H60" s="44">
        <v>693</v>
      </c>
      <c r="I60" s="74">
        <f t="shared" si="0"/>
        <v>2.5114675286711479</v>
      </c>
    </row>
    <row r="61" spans="1:9">
      <c r="A61" s="2" t="s">
        <v>264</v>
      </c>
      <c r="B61" s="4" t="s">
        <v>318</v>
      </c>
      <c r="C61" s="4" t="s">
        <v>13</v>
      </c>
      <c r="D61" s="4" t="s">
        <v>20</v>
      </c>
      <c r="E61" s="21">
        <v>0</v>
      </c>
      <c r="F61" s="42">
        <v>49</v>
      </c>
      <c r="G61" s="43">
        <v>50</v>
      </c>
      <c r="H61" s="44">
        <v>69</v>
      </c>
      <c r="I61" s="74">
        <f t="shared" si="0"/>
        <v>0.21623198216867348</v>
      </c>
    </row>
    <row r="62" spans="1:9">
      <c r="A62" s="2" t="s">
        <v>265</v>
      </c>
      <c r="B62" s="4" t="s">
        <v>319</v>
      </c>
      <c r="C62" s="4" t="s">
        <v>13</v>
      </c>
      <c r="D62" s="4" t="s">
        <v>20</v>
      </c>
      <c r="E62" s="21">
        <v>0</v>
      </c>
      <c r="F62" s="42">
        <v>0</v>
      </c>
      <c r="G62" s="43">
        <v>1</v>
      </c>
      <c r="H62" s="44">
        <v>2</v>
      </c>
      <c r="I62" s="74">
        <f t="shared" si="0"/>
        <v>3.7750601293184099E-3</v>
      </c>
    </row>
    <row r="63" spans="1:9">
      <c r="A63" s="2" t="s">
        <v>266</v>
      </c>
      <c r="B63" s="4" t="s">
        <v>267</v>
      </c>
      <c r="C63" s="4" t="s">
        <v>13</v>
      </c>
      <c r="D63" s="4" t="s">
        <v>20</v>
      </c>
      <c r="E63" s="21">
        <v>0</v>
      </c>
      <c r="F63" s="42">
        <v>0</v>
      </c>
      <c r="G63" s="43">
        <v>1</v>
      </c>
      <c r="H63" s="44">
        <v>1</v>
      </c>
      <c r="I63" s="74">
        <f t="shared" si="0"/>
        <v>2.5551313731577699E-3</v>
      </c>
    </row>
    <row r="64" spans="1:9">
      <c r="A64" s="2" t="s">
        <v>268</v>
      </c>
      <c r="B64" s="4" t="s">
        <v>269</v>
      </c>
      <c r="C64" s="4" t="s">
        <v>13</v>
      </c>
      <c r="D64" s="4" t="s">
        <v>20</v>
      </c>
      <c r="E64" s="21">
        <v>2</v>
      </c>
      <c r="F64" s="45"/>
      <c r="G64" s="44"/>
      <c r="H64" s="44">
        <v>0</v>
      </c>
      <c r="I64" s="74">
        <f t="shared" si="0"/>
        <v>0</v>
      </c>
    </row>
    <row r="65" spans="1:9">
      <c r="A65" s="2" t="s">
        <v>270</v>
      </c>
      <c r="B65" s="4" t="s">
        <v>271</v>
      </c>
      <c r="C65" s="4" t="s">
        <v>13</v>
      </c>
      <c r="D65" s="4" t="s">
        <v>20</v>
      </c>
      <c r="E65" s="21">
        <v>1</v>
      </c>
      <c r="F65" s="45"/>
      <c r="G65" s="44">
        <v>21</v>
      </c>
      <c r="H65" s="44">
        <v>22</v>
      </c>
      <c r="I65" s="74">
        <f t="shared" si="0"/>
        <v>5.4877687592473801E-2</v>
      </c>
    </row>
    <row r="66" spans="1:9">
      <c r="A66" s="2" t="s">
        <v>272</v>
      </c>
      <c r="B66" s="4" t="s">
        <v>320</v>
      </c>
      <c r="C66" s="4" t="s">
        <v>13</v>
      </c>
      <c r="D66" s="4" t="s">
        <v>20</v>
      </c>
      <c r="E66" s="21">
        <v>0</v>
      </c>
      <c r="F66" s="42">
        <v>21</v>
      </c>
      <c r="G66" s="43">
        <v>23</v>
      </c>
      <c r="H66" s="44">
        <v>29</v>
      </c>
      <c r="I66" s="74">
        <f t="shared" si="0"/>
        <v>9.4071922895478041E-2</v>
      </c>
    </row>
    <row r="67" spans="1:9" s="57" customFormat="1">
      <c r="A67" s="52" t="s">
        <v>302</v>
      </c>
      <c r="B67" s="53" t="s">
        <v>296</v>
      </c>
      <c r="C67" s="53" t="s">
        <v>13</v>
      </c>
      <c r="D67" s="53" t="s">
        <v>198</v>
      </c>
      <c r="E67" s="54">
        <v>0</v>
      </c>
      <c r="F67" s="45">
        <v>33</v>
      </c>
      <c r="G67" s="44">
        <v>19</v>
      </c>
      <c r="H67" s="44">
        <v>19</v>
      </c>
      <c r="I67" s="74">
        <f t="shared" ref="I67:I130" si="1">(100/$F$148*F67)*1/3+(100/$G$148*G67)*1/3+(100/$H$148*H67)*1/3</f>
        <v>9.2522869880674846E-2</v>
      </c>
    </row>
    <row r="68" spans="1:9" s="57" customFormat="1">
      <c r="A68" s="59" t="s">
        <v>301</v>
      </c>
      <c r="B68" s="53" t="s">
        <v>297</v>
      </c>
      <c r="C68" s="53" t="s">
        <v>13</v>
      </c>
      <c r="D68" s="53" t="s">
        <v>198</v>
      </c>
      <c r="E68" s="54">
        <v>1</v>
      </c>
      <c r="F68" s="45"/>
      <c r="G68" s="44">
        <v>12</v>
      </c>
      <c r="H68" s="44">
        <v>31</v>
      </c>
      <c r="I68" s="74">
        <f t="shared" si="1"/>
        <v>5.3840222844945398E-2</v>
      </c>
    </row>
    <row r="69" spans="1:9" s="57" customFormat="1">
      <c r="A69" s="59" t="s">
        <v>305</v>
      </c>
      <c r="B69" s="53" t="s">
        <v>295</v>
      </c>
      <c r="C69" s="53" t="s">
        <v>13</v>
      </c>
      <c r="D69" s="53" t="s">
        <v>37</v>
      </c>
      <c r="E69" s="54">
        <v>0</v>
      </c>
      <c r="F69" s="42">
        <v>18</v>
      </c>
      <c r="G69" s="43">
        <v>36</v>
      </c>
      <c r="H69" s="44">
        <v>48</v>
      </c>
      <c r="I69" s="74">
        <f t="shared" si="1"/>
        <v>0.13061044202979497</v>
      </c>
    </row>
    <row r="70" spans="1:9" s="57" customFormat="1">
      <c r="A70" s="52" t="s">
        <v>299</v>
      </c>
      <c r="B70" s="53" t="s">
        <v>306</v>
      </c>
      <c r="C70" s="53" t="s">
        <v>13</v>
      </c>
      <c r="D70" s="53" t="s">
        <v>37</v>
      </c>
      <c r="E70" s="54">
        <v>0</v>
      </c>
      <c r="F70" s="42">
        <v>381</v>
      </c>
      <c r="G70" s="43">
        <v>305</v>
      </c>
      <c r="H70" s="44">
        <v>375</v>
      </c>
      <c r="I70" s="74">
        <f t="shared" si="1"/>
        <v>1.3724257609640014</v>
      </c>
    </row>
    <row r="71" spans="1:9">
      <c r="A71" s="2" t="s">
        <v>71</v>
      </c>
      <c r="B71" s="4" t="s">
        <v>72</v>
      </c>
      <c r="C71" s="4" t="s">
        <v>11</v>
      </c>
      <c r="D71" s="4" t="s">
        <v>292</v>
      </c>
      <c r="E71" s="21">
        <v>0</v>
      </c>
      <c r="F71" s="42">
        <v>431</v>
      </c>
      <c r="G71" s="43">
        <v>541</v>
      </c>
      <c r="H71" s="44">
        <v>542</v>
      </c>
      <c r="I71" s="74">
        <f t="shared" si="1"/>
        <v>1.9578910350824499</v>
      </c>
    </row>
    <row r="72" spans="1:9">
      <c r="A72" s="2" t="s">
        <v>87</v>
      </c>
      <c r="B72" s="4" t="s">
        <v>286</v>
      </c>
      <c r="C72" s="4" t="s">
        <v>11</v>
      </c>
      <c r="D72" s="4" t="s">
        <v>14</v>
      </c>
      <c r="E72" s="21">
        <v>0</v>
      </c>
      <c r="F72" s="42">
        <v>209</v>
      </c>
      <c r="G72" s="43">
        <v>210</v>
      </c>
      <c r="H72" s="44">
        <v>256</v>
      </c>
      <c r="I72" s="74">
        <f t="shared" si="1"/>
        <v>0.87120501182081012</v>
      </c>
    </row>
    <row r="73" spans="1:9">
      <c r="A73" s="2" t="s">
        <v>88</v>
      </c>
      <c r="B73" s="4" t="s">
        <v>181</v>
      </c>
      <c r="C73" s="4" t="s">
        <v>11</v>
      </c>
      <c r="D73" s="4" t="s">
        <v>20</v>
      </c>
      <c r="E73" s="21">
        <v>1</v>
      </c>
      <c r="F73" s="45"/>
      <c r="G73" s="44">
        <v>8</v>
      </c>
      <c r="H73" s="44">
        <v>6</v>
      </c>
      <c r="I73" s="74">
        <f t="shared" si="1"/>
        <v>1.8001193472940876E-2</v>
      </c>
    </row>
    <row r="74" spans="1:9">
      <c r="A74" s="2" t="s">
        <v>182</v>
      </c>
      <c r="B74" s="4" t="s">
        <v>183</v>
      </c>
      <c r="C74" s="4" t="s">
        <v>11</v>
      </c>
      <c r="D74" s="4" t="s">
        <v>292</v>
      </c>
      <c r="E74" s="21">
        <v>0</v>
      </c>
      <c r="F74" s="42">
        <v>767</v>
      </c>
      <c r="G74" s="43">
        <v>880</v>
      </c>
      <c r="H74" s="44">
        <v>1041</v>
      </c>
      <c r="I74" s="74">
        <f t="shared" si="1"/>
        <v>3.4670184319828041</v>
      </c>
    </row>
    <row r="75" spans="1:9">
      <c r="A75" s="2" t="s">
        <v>167</v>
      </c>
      <c r="B75" s="4" t="s">
        <v>168</v>
      </c>
      <c r="C75" s="4" t="s">
        <v>11</v>
      </c>
      <c r="D75" s="4" t="s">
        <v>20</v>
      </c>
      <c r="E75" s="21">
        <v>2</v>
      </c>
      <c r="F75" s="45"/>
      <c r="G75" s="44"/>
      <c r="H75" s="44">
        <v>23</v>
      </c>
      <c r="I75" s="74">
        <f t="shared" si="1"/>
        <v>2.8058361391694726E-2</v>
      </c>
    </row>
    <row r="76" spans="1:9">
      <c r="A76" s="2" t="s">
        <v>242</v>
      </c>
      <c r="B76" s="4" t="s">
        <v>243</v>
      </c>
      <c r="C76" s="4" t="s">
        <v>244</v>
      </c>
      <c r="D76" s="4" t="s">
        <v>292</v>
      </c>
      <c r="E76" s="21">
        <v>0</v>
      </c>
      <c r="F76" s="42">
        <v>311</v>
      </c>
      <c r="G76" s="43">
        <v>327</v>
      </c>
      <c r="H76" s="44">
        <v>339</v>
      </c>
      <c r="I76" s="74">
        <f t="shared" si="1"/>
        <v>1.2646016873965369</v>
      </c>
    </row>
    <row r="77" spans="1:9" s="57" customFormat="1">
      <c r="A77" s="52" t="s">
        <v>22</v>
      </c>
      <c r="B77" s="53" t="s">
        <v>332</v>
      </c>
      <c r="C77" s="53" t="s">
        <v>15</v>
      </c>
      <c r="D77" s="53" t="s">
        <v>292</v>
      </c>
      <c r="E77" s="54">
        <v>0</v>
      </c>
      <c r="F77" s="45">
        <v>503</v>
      </c>
      <c r="G77" s="44">
        <v>467</v>
      </c>
      <c r="H77" s="44">
        <v>375</v>
      </c>
      <c r="I77" s="74">
        <f t="shared" si="1"/>
        <v>1.7513042092345854</v>
      </c>
    </row>
    <row r="78" spans="1:9">
      <c r="A78" s="2" t="s">
        <v>123</v>
      </c>
      <c r="B78" s="4" t="s">
        <v>124</v>
      </c>
      <c r="C78" s="4" t="s">
        <v>15</v>
      </c>
      <c r="D78" s="4" t="s">
        <v>14</v>
      </c>
      <c r="E78" s="21">
        <v>0</v>
      </c>
      <c r="F78" s="42">
        <v>97</v>
      </c>
      <c r="G78" s="43">
        <v>95</v>
      </c>
      <c r="H78" s="44">
        <v>101</v>
      </c>
      <c r="I78" s="74">
        <f t="shared" si="1"/>
        <v>0.37931800018985162</v>
      </c>
    </row>
    <row r="79" spans="1:9">
      <c r="A79" s="2" t="s">
        <v>125</v>
      </c>
      <c r="B79" s="4" t="s">
        <v>321</v>
      </c>
      <c r="C79" s="4" t="s">
        <v>15</v>
      </c>
      <c r="D79" s="4" t="s">
        <v>20</v>
      </c>
      <c r="E79" s="21">
        <v>0</v>
      </c>
      <c r="F79" s="42">
        <v>0</v>
      </c>
      <c r="G79" s="43">
        <v>0</v>
      </c>
      <c r="H79" s="44">
        <v>0</v>
      </c>
      <c r="I79" s="74">
        <f t="shared" si="1"/>
        <v>0</v>
      </c>
    </row>
    <row r="80" spans="1:9">
      <c r="A80" s="2" t="s">
        <v>126</v>
      </c>
      <c r="B80" s="4" t="s">
        <v>127</v>
      </c>
      <c r="C80" s="4" t="s">
        <v>15</v>
      </c>
      <c r="D80" s="4" t="s">
        <v>20</v>
      </c>
      <c r="E80" s="21">
        <v>2</v>
      </c>
      <c r="F80" s="45"/>
      <c r="G80" s="44"/>
      <c r="H80" s="44">
        <v>1</v>
      </c>
      <c r="I80" s="74">
        <f t="shared" si="1"/>
        <v>1.2199287561606403E-3</v>
      </c>
    </row>
    <row r="81" spans="1:9">
      <c r="A81" s="2" t="s">
        <v>132</v>
      </c>
      <c r="B81" s="4" t="s">
        <v>322</v>
      </c>
      <c r="C81" s="4" t="s">
        <v>15</v>
      </c>
      <c r="D81" s="3" t="s">
        <v>292</v>
      </c>
      <c r="E81" s="21">
        <v>0</v>
      </c>
      <c r="F81" s="42">
        <v>11</v>
      </c>
      <c r="G81" s="43">
        <v>16</v>
      </c>
      <c r="H81" s="44">
        <v>16</v>
      </c>
      <c r="I81" s="74">
        <f t="shared" si="1"/>
        <v>5.5540559900750047E-2</v>
      </c>
    </row>
    <row r="82" spans="1:9">
      <c r="A82" s="2" t="s">
        <v>245</v>
      </c>
      <c r="B82" s="4" t="s">
        <v>246</v>
      </c>
      <c r="C82" s="4" t="s">
        <v>15</v>
      </c>
      <c r="D82" s="4" t="s">
        <v>20</v>
      </c>
      <c r="E82" s="21">
        <v>2</v>
      </c>
      <c r="F82" s="45"/>
      <c r="G82" s="44"/>
      <c r="H82" s="44">
        <v>0</v>
      </c>
      <c r="I82" s="74">
        <f t="shared" si="1"/>
        <v>0</v>
      </c>
    </row>
    <row r="83" spans="1:9">
      <c r="A83" s="2" t="s">
        <v>73</v>
      </c>
      <c r="B83" s="4" t="s">
        <v>74</v>
      </c>
      <c r="C83" s="4" t="s">
        <v>75</v>
      </c>
      <c r="D83" s="3" t="s">
        <v>291</v>
      </c>
      <c r="E83" s="21">
        <v>2</v>
      </c>
      <c r="F83" s="45"/>
      <c r="G83" s="44"/>
      <c r="H83" s="44">
        <v>7</v>
      </c>
      <c r="I83" s="74">
        <f t="shared" si="1"/>
        <v>8.539501293124481E-3</v>
      </c>
    </row>
    <row r="84" spans="1:9">
      <c r="A84" s="2" t="s">
        <v>76</v>
      </c>
      <c r="B84" s="4" t="s">
        <v>77</v>
      </c>
      <c r="C84" s="4" t="s">
        <v>75</v>
      </c>
      <c r="D84" s="4" t="s">
        <v>292</v>
      </c>
      <c r="E84" s="21">
        <v>0</v>
      </c>
      <c r="F84" s="42">
        <v>800</v>
      </c>
      <c r="G84" s="43">
        <v>669</v>
      </c>
      <c r="H84" s="44">
        <v>721</v>
      </c>
      <c r="I84" s="74">
        <f t="shared" si="1"/>
        <v>2.8388888516156818</v>
      </c>
    </row>
    <row r="85" spans="1:9">
      <c r="A85" s="2" t="s">
        <v>78</v>
      </c>
      <c r="B85" s="4" t="s">
        <v>79</v>
      </c>
      <c r="C85" s="4" t="s">
        <v>75</v>
      </c>
      <c r="D85" s="4" t="s">
        <v>14</v>
      </c>
      <c r="E85" s="21">
        <v>0</v>
      </c>
      <c r="F85" s="42">
        <v>145</v>
      </c>
      <c r="G85" s="43">
        <v>150</v>
      </c>
      <c r="H85" s="44">
        <v>169</v>
      </c>
      <c r="I85" s="74">
        <f t="shared" si="1"/>
        <v>0.59967347960278417</v>
      </c>
    </row>
    <row r="86" spans="1:9">
      <c r="A86" s="2" t="s">
        <v>133</v>
      </c>
      <c r="B86" s="4" t="s">
        <v>134</v>
      </c>
      <c r="C86" s="4" t="s">
        <v>9</v>
      </c>
      <c r="D86" s="4" t="s">
        <v>14</v>
      </c>
      <c r="E86" s="21">
        <v>0</v>
      </c>
      <c r="F86" s="42">
        <v>302</v>
      </c>
      <c r="G86" s="43">
        <v>329</v>
      </c>
      <c r="H86" s="44">
        <v>397</v>
      </c>
      <c r="I86" s="74">
        <f t="shared" si="1"/>
        <v>1.3260346767267546</v>
      </c>
    </row>
    <row r="87" spans="1:9">
      <c r="A87" s="2" t="s">
        <v>135</v>
      </c>
      <c r="B87" s="4" t="s">
        <v>136</v>
      </c>
      <c r="C87" s="4" t="s">
        <v>9</v>
      </c>
      <c r="D87" s="4" t="s">
        <v>292</v>
      </c>
      <c r="E87" s="21">
        <v>0</v>
      </c>
      <c r="F87" s="42">
        <v>994</v>
      </c>
      <c r="G87" s="43">
        <v>1019</v>
      </c>
      <c r="H87" s="44">
        <v>1172</v>
      </c>
      <c r="I87" s="74">
        <f t="shared" si="1"/>
        <v>4.1149195309989253</v>
      </c>
    </row>
    <row r="88" spans="1:9">
      <c r="A88" s="2" t="s">
        <v>137</v>
      </c>
      <c r="B88" s="4" t="s">
        <v>138</v>
      </c>
      <c r="C88" s="4" t="s">
        <v>9</v>
      </c>
      <c r="D88" s="4" t="s">
        <v>20</v>
      </c>
      <c r="E88" s="21">
        <v>0</v>
      </c>
      <c r="F88" s="42">
        <v>14</v>
      </c>
      <c r="G88" s="43">
        <v>9</v>
      </c>
      <c r="H88" s="44">
        <v>8</v>
      </c>
      <c r="I88" s="74">
        <f t="shared" si="1"/>
        <v>4.0432472786182956E-2</v>
      </c>
    </row>
    <row r="89" spans="1:9">
      <c r="A89" s="2" t="s">
        <v>139</v>
      </c>
      <c r="B89" s="4" t="s">
        <v>140</v>
      </c>
      <c r="C89" s="4" t="s">
        <v>9</v>
      </c>
      <c r="D89" s="4" t="s">
        <v>20</v>
      </c>
      <c r="E89" s="21">
        <v>2</v>
      </c>
      <c r="F89" s="45"/>
      <c r="G89" s="44"/>
      <c r="H89" s="44">
        <v>1</v>
      </c>
      <c r="I89" s="74">
        <f t="shared" si="1"/>
        <v>1.2199287561606403E-3</v>
      </c>
    </row>
    <row r="90" spans="1:9">
      <c r="A90" s="2" t="s">
        <v>141</v>
      </c>
      <c r="B90" s="4" t="s">
        <v>330</v>
      </c>
      <c r="C90" s="4" t="s">
        <v>9</v>
      </c>
      <c r="D90" s="4" t="s">
        <v>20</v>
      </c>
      <c r="E90" s="21">
        <v>0</v>
      </c>
      <c r="F90" s="42">
        <v>16</v>
      </c>
      <c r="G90" s="43">
        <v>12</v>
      </c>
      <c r="H90" s="44">
        <v>9</v>
      </c>
      <c r="I90" s="74">
        <f t="shared" si="1"/>
        <v>4.8323183562466933E-2</v>
      </c>
    </row>
    <row r="91" spans="1:9">
      <c r="A91" s="2" t="s">
        <v>142</v>
      </c>
      <c r="B91" s="4" t="s">
        <v>143</v>
      </c>
      <c r="C91" s="4" t="s">
        <v>9</v>
      </c>
      <c r="D91" s="4" t="s">
        <v>20</v>
      </c>
      <c r="E91" s="21">
        <v>0</v>
      </c>
      <c r="F91" s="42">
        <v>20</v>
      </c>
      <c r="G91" s="43">
        <v>15</v>
      </c>
      <c r="H91" s="44">
        <v>21</v>
      </c>
      <c r="I91" s="74">
        <f t="shared" si="1"/>
        <v>7.2298284825649914E-2</v>
      </c>
    </row>
    <row r="92" spans="1:9">
      <c r="A92" s="2" t="s">
        <v>144</v>
      </c>
      <c r="B92" s="4" t="s">
        <v>145</v>
      </c>
      <c r="C92" s="4" t="s">
        <v>9</v>
      </c>
      <c r="D92" s="4" t="s">
        <v>20</v>
      </c>
      <c r="E92" s="21">
        <v>1</v>
      </c>
      <c r="F92" s="45"/>
      <c r="G92" s="44">
        <v>12</v>
      </c>
      <c r="H92" s="44">
        <v>8</v>
      </c>
      <c r="I92" s="74">
        <f t="shared" si="1"/>
        <v>2.5781861453250676E-2</v>
      </c>
    </row>
    <row r="93" spans="1:9">
      <c r="A93" s="2" t="s">
        <v>150</v>
      </c>
      <c r="B93" s="4" t="s">
        <v>151</v>
      </c>
      <c r="C93" s="4" t="s">
        <v>9</v>
      </c>
      <c r="D93" s="4" t="s">
        <v>20</v>
      </c>
      <c r="E93" s="21">
        <v>0</v>
      </c>
      <c r="F93" s="42">
        <v>3</v>
      </c>
      <c r="G93" s="43">
        <v>2</v>
      </c>
      <c r="H93" s="44">
        <v>1</v>
      </c>
      <c r="I93" s="74">
        <f t="shared" si="1"/>
        <v>7.888095243852828E-3</v>
      </c>
    </row>
    <row r="94" spans="1:9">
      <c r="A94" s="2" t="s">
        <v>152</v>
      </c>
      <c r="B94" s="4" t="s">
        <v>153</v>
      </c>
      <c r="C94" s="4" t="s">
        <v>9</v>
      </c>
      <c r="D94" s="4" t="s">
        <v>20</v>
      </c>
      <c r="E94" s="21">
        <v>2</v>
      </c>
      <c r="F94" s="45"/>
      <c r="G94" s="44"/>
      <c r="H94" s="44">
        <v>2</v>
      </c>
      <c r="I94" s="74">
        <f t="shared" si="1"/>
        <v>2.4398575123212806E-3</v>
      </c>
    </row>
    <row r="95" spans="1:9">
      <c r="A95" s="2" t="s">
        <v>154</v>
      </c>
      <c r="B95" s="4" t="s">
        <v>155</v>
      </c>
      <c r="C95" s="4" t="s">
        <v>9</v>
      </c>
      <c r="D95" s="4" t="s">
        <v>20</v>
      </c>
      <c r="E95" s="21">
        <v>0</v>
      </c>
      <c r="F95" s="42">
        <v>15</v>
      </c>
      <c r="G95" s="43">
        <v>11</v>
      </c>
      <c r="H95" s="44">
        <v>10</v>
      </c>
      <c r="I95" s="74">
        <f t="shared" si="1"/>
        <v>4.6875322617064473E-2</v>
      </c>
    </row>
    <row r="96" spans="1:9">
      <c r="A96" s="2" t="s">
        <v>156</v>
      </c>
      <c r="B96" s="4" t="s">
        <v>157</v>
      </c>
      <c r="C96" s="4" t="s">
        <v>9</v>
      </c>
      <c r="D96" s="4" t="s">
        <v>20</v>
      </c>
      <c r="E96" s="21">
        <v>0</v>
      </c>
      <c r="F96" s="42">
        <v>11</v>
      </c>
      <c r="G96" s="43">
        <v>14</v>
      </c>
      <c r="H96" s="44">
        <v>15</v>
      </c>
      <c r="I96" s="74">
        <f t="shared" si="1"/>
        <v>5.1650225910595149E-2</v>
      </c>
    </row>
    <row r="97" spans="1:9" s="57" customFormat="1">
      <c r="A97" s="52" t="s">
        <v>300</v>
      </c>
      <c r="B97" s="53" t="s">
        <v>307</v>
      </c>
      <c r="C97" s="53" t="s">
        <v>9</v>
      </c>
      <c r="D97" s="53" t="s">
        <v>37</v>
      </c>
      <c r="E97" s="54">
        <v>0</v>
      </c>
      <c r="F97" s="45">
        <v>79</v>
      </c>
      <c r="G97" s="44">
        <v>98</v>
      </c>
      <c r="H97" s="44">
        <v>129</v>
      </c>
      <c r="I97" s="74">
        <f t="shared" si="1"/>
        <v>0.39349504569115334</v>
      </c>
    </row>
    <row r="98" spans="1:9">
      <c r="A98" s="2" t="s">
        <v>44</v>
      </c>
      <c r="B98" s="4" t="s">
        <v>45</v>
      </c>
      <c r="C98" s="4" t="s">
        <v>16</v>
      </c>
      <c r="D98" s="4" t="s">
        <v>292</v>
      </c>
      <c r="E98" s="21">
        <v>0</v>
      </c>
      <c r="F98" s="42">
        <v>561</v>
      </c>
      <c r="G98" s="43">
        <v>529</v>
      </c>
      <c r="H98" s="44">
        <v>447</v>
      </c>
      <c r="I98" s="74">
        <f t="shared" si="1"/>
        <v>1.9992116928368002</v>
      </c>
    </row>
    <row r="99" spans="1:9">
      <c r="A99" s="2" t="s">
        <v>46</v>
      </c>
      <c r="B99" s="4" t="s">
        <v>47</v>
      </c>
      <c r="C99" s="4" t="s">
        <v>16</v>
      </c>
      <c r="D99" s="4" t="s">
        <v>14</v>
      </c>
      <c r="E99" s="21">
        <v>0</v>
      </c>
      <c r="F99" s="42">
        <v>181</v>
      </c>
      <c r="G99" s="43">
        <v>216</v>
      </c>
      <c r="H99" s="44">
        <v>183</v>
      </c>
      <c r="I99" s="74">
        <f t="shared" si="1"/>
        <v>0.75284898995521887</v>
      </c>
    </row>
    <row r="100" spans="1:9">
      <c r="A100" s="2" t="s">
        <v>115</v>
      </c>
      <c r="B100" s="4" t="s">
        <v>116</v>
      </c>
      <c r="C100" s="4" t="s">
        <v>16</v>
      </c>
      <c r="D100" s="4" t="s">
        <v>20</v>
      </c>
      <c r="E100" s="21">
        <v>2</v>
      </c>
      <c r="F100" s="45"/>
      <c r="G100" s="44"/>
      <c r="H100" s="44">
        <v>0</v>
      </c>
      <c r="I100" s="74">
        <f t="shared" si="1"/>
        <v>0</v>
      </c>
    </row>
    <row r="101" spans="1:9">
      <c r="A101" s="2" t="s">
        <v>210</v>
      </c>
      <c r="B101" s="4" t="s">
        <v>211</v>
      </c>
      <c r="C101" s="4" t="s">
        <v>18</v>
      </c>
      <c r="D101" s="4" t="s">
        <v>14</v>
      </c>
      <c r="E101" s="21">
        <v>0</v>
      </c>
      <c r="F101" s="42">
        <v>113</v>
      </c>
      <c r="G101" s="43">
        <v>142</v>
      </c>
      <c r="H101" s="44">
        <v>89</v>
      </c>
      <c r="I101" s="74">
        <f t="shared" si="1"/>
        <v>0.4487547714678447</v>
      </c>
    </row>
    <row r="102" spans="1:9">
      <c r="A102" s="2" t="s">
        <v>212</v>
      </c>
      <c r="B102" s="4" t="s">
        <v>213</v>
      </c>
      <c r="C102" s="4" t="s">
        <v>18</v>
      </c>
      <c r="D102" s="3" t="s">
        <v>291</v>
      </c>
      <c r="E102" s="21">
        <v>2</v>
      </c>
      <c r="F102" s="45"/>
      <c r="G102" s="44"/>
      <c r="H102" s="44">
        <v>2</v>
      </c>
      <c r="I102" s="74">
        <f t="shared" si="1"/>
        <v>2.4398575123212806E-3</v>
      </c>
    </row>
    <row r="103" spans="1:9">
      <c r="A103" s="2" t="s">
        <v>214</v>
      </c>
      <c r="B103" s="4" t="s">
        <v>215</v>
      </c>
      <c r="C103" s="4" t="s">
        <v>18</v>
      </c>
      <c r="D103" s="4" t="s">
        <v>292</v>
      </c>
      <c r="E103" s="21">
        <v>0</v>
      </c>
      <c r="F103" s="42">
        <v>540</v>
      </c>
      <c r="G103" s="43">
        <v>560</v>
      </c>
      <c r="H103" s="44">
        <v>481</v>
      </c>
      <c r="I103" s="74">
        <f t="shared" si="1"/>
        <v>2.0540962228972877</v>
      </c>
    </row>
    <row r="104" spans="1:9">
      <c r="A104" s="2" t="s">
        <v>216</v>
      </c>
      <c r="B104" s="4" t="s">
        <v>217</v>
      </c>
      <c r="C104" s="4" t="s">
        <v>18</v>
      </c>
      <c r="D104" s="4" t="s">
        <v>20</v>
      </c>
      <c r="E104" s="21">
        <v>2</v>
      </c>
      <c r="F104" s="45"/>
      <c r="G104" s="44"/>
      <c r="H104" s="44">
        <v>9</v>
      </c>
      <c r="I104" s="74">
        <f t="shared" si="1"/>
        <v>1.0979358805445762E-2</v>
      </c>
    </row>
    <row r="105" spans="1:9">
      <c r="A105" s="2" t="s">
        <v>108</v>
      </c>
      <c r="B105" s="4" t="s">
        <v>109</v>
      </c>
      <c r="C105" s="4" t="s">
        <v>12</v>
      </c>
      <c r="D105" s="4" t="s">
        <v>292</v>
      </c>
      <c r="E105" s="21">
        <v>0</v>
      </c>
      <c r="F105" s="42">
        <v>815</v>
      </c>
      <c r="G105" s="43">
        <v>919</v>
      </c>
      <c r="H105" s="44">
        <v>887</v>
      </c>
      <c r="I105" s="74">
        <f t="shared" si="1"/>
        <v>3.3951864856561205</v>
      </c>
    </row>
    <row r="106" spans="1:9">
      <c r="A106" s="2" t="s">
        <v>113</v>
      </c>
      <c r="B106" s="4" t="s">
        <v>114</v>
      </c>
      <c r="C106" s="4" t="s">
        <v>12</v>
      </c>
      <c r="D106" s="4" t="s">
        <v>292</v>
      </c>
      <c r="E106" s="21">
        <v>0</v>
      </c>
      <c r="F106" s="42">
        <v>419</v>
      </c>
      <c r="G106" s="43">
        <v>452</v>
      </c>
      <c r="H106" s="44">
        <v>453</v>
      </c>
      <c r="I106" s="74">
        <f t="shared" si="1"/>
        <v>1.7144932978566163</v>
      </c>
    </row>
    <row r="107" spans="1:9">
      <c r="A107" s="12" t="s">
        <v>294</v>
      </c>
      <c r="B107" s="5" t="s">
        <v>323</v>
      </c>
      <c r="C107" s="5" t="s">
        <v>12</v>
      </c>
      <c r="D107" s="5" t="s">
        <v>14</v>
      </c>
      <c r="E107" s="21">
        <v>0</v>
      </c>
      <c r="F107" s="42">
        <v>269</v>
      </c>
      <c r="G107" s="43">
        <v>285</v>
      </c>
      <c r="H107" s="44">
        <v>298</v>
      </c>
      <c r="I107" s="74">
        <f t="shared" si="1"/>
        <v>1.1025374409283002</v>
      </c>
    </row>
    <row r="108" spans="1:9">
      <c r="A108" s="2" t="s">
        <v>3</v>
      </c>
      <c r="B108" s="4" t="s">
        <v>324</v>
      </c>
      <c r="C108" s="4" t="s">
        <v>12</v>
      </c>
      <c r="D108" s="4" t="s">
        <v>20</v>
      </c>
      <c r="E108" s="21">
        <v>0</v>
      </c>
      <c r="F108" s="42">
        <v>28</v>
      </c>
      <c r="G108" s="43">
        <v>32</v>
      </c>
      <c r="H108" s="44">
        <v>30</v>
      </c>
      <c r="I108" s="74">
        <f t="shared" si="1"/>
        <v>0.11663678479657469</v>
      </c>
    </row>
    <row r="109" spans="1:9">
      <c r="A109" s="2" t="s">
        <v>236</v>
      </c>
      <c r="B109" s="4" t="s">
        <v>237</v>
      </c>
      <c r="C109" s="4" t="s">
        <v>12</v>
      </c>
      <c r="D109" s="4" t="s">
        <v>20</v>
      </c>
      <c r="E109" s="21">
        <v>0</v>
      </c>
      <c r="F109" s="42">
        <v>56</v>
      </c>
      <c r="G109" s="43">
        <v>51</v>
      </c>
      <c r="H109" s="44">
        <v>76</v>
      </c>
      <c r="I109" s="74">
        <f t="shared" si="1"/>
        <v>0.23543479567075692</v>
      </c>
    </row>
    <row r="110" spans="1:9">
      <c r="A110" s="2" t="s">
        <v>146</v>
      </c>
      <c r="B110" s="4" t="s">
        <v>147</v>
      </c>
      <c r="C110" s="4" t="s">
        <v>10</v>
      </c>
      <c r="D110" s="4" t="s">
        <v>20</v>
      </c>
      <c r="E110" s="21">
        <v>1</v>
      </c>
      <c r="F110" s="45"/>
      <c r="G110" s="44">
        <v>4</v>
      </c>
      <c r="H110" s="44">
        <v>9</v>
      </c>
      <c r="I110" s="74">
        <f t="shared" si="1"/>
        <v>1.6320169273434278E-2</v>
      </c>
    </row>
    <row r="111" spans="1:9">
      <c r="A111" s="2" t="s">
        <v>148</v>
      </c>
      <c r="B111" s="4" t="s">
        <v>149</v>
      </c>
      <c r="C111" s="4" t="s">
        <v>10</v>
      </c>
      <c r="D111" s="4" t="s">
        <v>20</v>
      </c>
      <c r="E111" s="21">
        <v>2</v>
      </c>
      <c r="F111" s="45"/>
      <c r="G111" s="44"/>
      <c r="H111" s="44">
        <v>2</v>
      </c>
      <c r="I111" s="74">
        <f t="shared" si="1"/>
        <v>2.4398575123212806E-3</v>
      </c>
    </row>
    <row r="112" spans="1:9">
      <c r="A112" s="2" t="s">
        <v>224</v>
      </c>
      <c r="B112" s="4" t="s">
        <v>225</v>
      </c>
      <c r="C112" s="4" t="s">
        <v>10</v>
      </c>
      <c r="D112" s="4" t="s">
        <v>292</v>
      </c>
      <c r="E112" s="21">
        <v>0</v>
      </c>
      <c r="F112" s="42">
        <v>545</v>
      </c>
      <c r="G112" s="43">
        <v>498</v>
      </c>
      <c r="H112" s="44">
        <v>533</v>
      </c>
      <c r="I112" s="74">
        <f t="shared" si="1"/>
        <v>2.0414128913866487</v>
      </c>
    </row>
    <row r="113" spans="1:9">
      <c r="A113" s="2" t="s">
        <v>226</v>
      </c>
      <c r="B113" s="4" t="s">
        <v>227</v>
      </c>
      <c r="C113" s="4" t="s">
        <v>10</v>
      </c>
      <c r="D113" s="4" t="s">
        <v>20</v>
      </c>
      <c r="E113" s="21">
        <v>1</v>
      </c>
      <c r="F113" s="45"/>
      <c r="G113" s="44">
        <v>1</v>
      </c>
      <c r="H113" s="44">
        <v>0</v>
      </c>
      <c r="I113" s="74">
        <f t="shared" si="1"/>
        <v>1.3352026169971293E-3</v>
      </c>
    </row>
    <row r="114" spans="1:9">
      <c r="A114" s="2" t="s">
        <v>48</v>
      </c>
      <c r="B114" s="4" t="s">
        <v>49</v>
      </c>
      <c r="C114" s="4" t="s">
        <v>50</v>
      </c>
      <c r="D114" s="4" t="s">
        <v>20</v>
      </c>
      <c r="E114" s="21">
        <v>2</v>
      </c>
      <c r="F114" s="45"/>
      <c r="G114" s="44"/>
      <c r="H114" s="44">
        <v>14</v>
      </c>
      <c r="I114" s="74">
        <f t="shared" si="1"/>
        <v>1.7079002586248962E-2</v>
      </c>
    </row>
    <row r="115" spans="1:9">
      <c r="A115" s="2" t="s">
        <v>238</v>
      </c>
      <c r="B115" s="4" t="s">
        <v>239</v>
      </c>
      <c r="C115" s="4" t="s">
        <v>50</v>
      </c>
      <c r="D115" s="3" t="s">
        <v>20</v>
      </c>
      <c r="E115" s="21">
        <v>1</v>
      </c>
      <c r="F115" s="45"/>
      <c r="G115" s="44">
        <v>2</v>
      </c>
      <c r="H115" s="44">
        <v>3</v>
      </c>
      <c r="I115" s="74">
        <f t="shared" si="1"/>
        <v>6.3301915024761794E-3</v>
      </c>
    </row>
    <row r="116" spans="1:9">
      <c r="A116" s="2" t="s">
        <v>240</v>
      </c>
      <c r="B116" s="4" t="s">
        <v>241</v>
      </c>
      <c r="C116" s="4" t="s">
        <v>50</v>
      </c>
      <c r="D116" s="4" t="s">
        <v>292</v>
      </c>
      <c r="E116" s="21">
        <v>0</v>
      </c>
      <c r="F116" s="42">
        <v>418</v>
      </c>
      <c r="G116" s="43">
        <v>425</v>
      </c>
      <c r="H116" s="44">
        <v>537</v>
      </c>
      <c r="I116" s="74">
        <f t="shared" si="1"/>
        <v>1.7795842556306218</v>
      </c>
    </row>
    <row r="117" spans="1:9" s="57" customFormat="1">
      <c r="A117" s="52" t="s">
        <v>21</v>
      </c>
      <c r="B117" s="53" t="s">
        <v>331</v>
      </c>
      <c r="C117" s="53" t="s">
        <v>6</v>
      </c>
      <c r="D117" s="53" t="s">
        <v>292</v>
      </c>
      <c r="E117" s="71">
        <v>0</v>
      </c>
      <c r="F117" s="42">
        <v>482</v>
      </c>
      <c r="G117" s="43">
        <v>455</v>
      </c>
      <c r="H117" s="44">
        <v>474</v>
      </c>
      <c r="I117" s="74">
        <f t="shared" si="1"/>
        <v>1.8280703959146378</v>
      </c>
    </row>
    <row r="118" spans="1:9">
      <c r="A118" s="2" t="s">
        <v>29</v>
      </c>
      <c r="B118" s="4" t="s">
        <v>30</v>
      </c>
      <c r="C118" s="4" t="s">
        <v>6</v>
      </c>
      <c r="D118" s="4" t="s">
        <v>14</v>
      </c>
      <c r="E118" s="21">
        <v>0</v>
      </c>
      <c r="F118" s="42">
        <v>175</v>
      </c>
      <c r="G118" s="43">
        <v>136</v>
      </c>
      <c r="H118" s="44">
        <v>164</v>
      </c>
      <c r="I118" s="74">
        <f t="shared" si="1"/>
        <v>0.61485861172100043</v>
      </c>
    </row>
    <row r="119" spans="1:9">
      <c r="A119" s="2" t="s">
        <v>33</v>
      </c>
      <c r="B119" s="4" t="s">
        <v>34</v>
      </c>
      <c r="C119" s="4" t="s">
        <v>6</v>
      </c>
      <c r="D119" s="4" t="s">
        <v>14</v>
      </c>
      <c r="E119" s="21">
        <v>0</v>
      </c>
      <c r="F119" s="42">
        <v>149</v>
      </c>
      <c r="G119" s="43">
        <v>199</v>
      </c>
      <c r="H119" s="44">
        <v>200</v>
      </c>
      <c r="I119" s="74">
        <f t="shared" si="1"/>
        <v>0.70824654761488726</v>
      </c>
    </row>
    <row r="120" spans="1:9">
      <c r="A120" s="2" t="s">
        <v>35</v>
      </c>
      <c r="B120" s="4" t="s">
        <v>36</v>
      </c>
      <c r="C120" s="4" t="s">
        <v>6</v>
      </c>
      <c r="D120" s="4" t="s">
        <v>37</v>
      </c>
      <c r="E120" s="21">
        <v>0</v>
      </c>
      <c r="F120" s="42">
        <v>0</v>
      </c>
      <c r="G120" s="43">
        <v>2</v>
      </c>
      <c r="H120" s="44">
        <v>1</v>
      </c>
      <c r="I120" s="74">
        <f t="shared" si="1"/>
        <v>3.8903339901548992E-3</v>
      </c>
    </row>
    <row r="121" spans="1:9">
      <c r="A121" s="2" t="s">
        <v>38</v>
      </c>
      <c r="B121" s="4" t="s">
        <v>39</v>
      </c>
      <c r="C121" s="4" t="s">
        <v>6</v>
      </c>
      <c r="D121" s="4" t="s">
        <v>37</v>
      </c>
      <c r="E121" s="21">
        <v>0</v>
      </c>
      <c r="F121" s="42">
        <v>34</v>
      </c>
      <c r="G121" s="43">
        <v>26</v>
      </c>
      <c r="H121" s="44">
        <v>25</v>
      </c>
      <c r="I121" s="74">
        <f t="shared" si="1"/>
        <v>0.11052144782118457</v>
      </c>
    </row>
    <row r="122" spans="1:9">
      <c r="A122" s="2" t="s">
        <v>40</v>
      </c>
      <c r="B122" s="4" t="s">
        <v>41</v>
      </c>
      <c r="C122" s="4" t="s">
        <v>6</v>
      </c>
      <c r="D122" s="4" t="s">
        <v>20</v>
      </c>
      <c r="E122" s="21">
        <v>2</v>
      </c>
      <c r="F122" s="45"/>
      <c r="G122" s="44"/>
      <c r="H122" s="44">
        <v>2</v>
      </c>
      <c r="I122" s="74">
        <f t="shared" si="1"/>
        <v>2.4398575123212806E-3</v>
      </c>
    </row>
    <row r="123" spans="1:9">
      <c r="A123" s="2" t="s">
        <v>42</v>
      </c>
      <c r="B123" s="4" t="s">
        <v>43</v>
      </c>
      <c r="C123" s="4" t="s">
        <v>6</v>
      </c>
      <c r="D123" s="4" t="s">
        <v>292</v>
      </c>
      <c r="E123" s="21">
        <v>0</v>
      </c>
      <c r="F123" s="42">
        <v>749</v>
      </c>
      <c r="G123" s="43">
        <v>800</v>
      </c>
      <c r="H123" s="44">
        <v>1002</v>
      </c>
      <c r="I123" s="74">
        <f t="shared" si="1"/>
        <v>3.2886384336105809</v>
      </c>
    </row>
    <row r="124" spans="1:9">
      <c r="A124" s="2" t="s">
        <v>228</v>
      </c>
      <c r="B124" s="4" t="s">
        <v>229</v>
      </c>
      <c r="C124" s="4" t="s">
        <v>6</v>
      </c>
      <c r="D124" s="4" t="s">
        <v>20</v>
      </c>
      <c r="E124" s="21">
        <v>0</v>
      </c>
      <c r="F124" s="42">
        <v>6</v>
      </c>
      <c r="G124" s="43">
        <v>6</v>
      </c>
      <c r="H124" s="44">
        <v>4</v>
      </c>
      <c r="I124" s="74">
        <f t="shared" si="1"/>
        <v>2.0886453234021194E-2</v>
      </c>
    </row>
    <row r="125" spans="1:9">
      <c r="A125" s="2" t="s">
        <v>230</v>
      </c>
      <c r="B125" s="4" t="s">
        <v>325</v>
      </c>
      <c r="C125" s="4" t="s">
        <v>6</v>
      </c>
      <c r="D125" s="4" t="s">
        <v>20</v>
      </c>
      <c r="E125" s="21">
        <v>0</v>
      </c>
      <c r="F125" s="42">
        <v>1</v>
      </c>
      <c r="G125" s="43">
        <v>2</v>
      </c>
      <c r="H125" s="44">
        <v>0</v>
      </c>
      <c r="I125" s="74">
        <f t="shared" si="1"/>
        <v>4.002992318560235E-3</v>
      </c>
    </row>
    <row r="126" spans="1:9">
      <c r="A126" s="2" t="s">
        <v>231</v>
      </c>
      <c r="B126" s="4" t="s">
        <v>232</v>
      </c>
      <c r="C126" s="4" t="s">
        <v>6</v>
      </c>
      <c r="D126" s="4" t="s">
        <v>20</v>
      </c>
      <c r="E126" s="21">
        <v>0</v>
      </c>
      <c r="F126" s="42">
        <v>16</v>
      </c>
      <c r="G126" s="43">
        <v>22</v>
      </c>
      <c r="H126" s="44">
        <v>16</v>
      </c>
      <c r="I126" s="74">
        <f t="shared" si="1"/>
        <v>7.0214711025562718E-2</v>
      </c>
    </row>
    <row r="127" spans="1:9">
      <c r="A127" s="2" t="s">
        <v>233</v>
      </c>
      <c r="B127" s="4" t="s">
        <v>326</v>
      </c>
      <c r="C127" s="4" t="s">
        <v>6</v>
      </c>
      <c r="D127" s="4" t="s">
        <v>37</v>
      </c>
      <c r="E127" s="21">
        <v>0</v>
      </c>
      <c r="F127" s="42">
        <v>43</v>
      </c>
      <c r="G127" s="43">
        <v>41</v>
      </c>
      <c r="H127" s="44">
        <v>51</v>
      </c>
      <c r="I127" s="74">
        <f t="shared" si="1"/>
        <v>0.17426091849741196</v>
      </c>
    </row>
    <row r="128" spans="1:9">
      <c r="A128" s="2" t="s">
        <v>234</v>
      </c>
      <c r="B128" s="4" t="s">
        <v>235</v>
      </c>
      <c r="C128" s="4" t="s">
        <v>6</v>
      </c>
      <c r="D128" s="4" t="s">
        <v>20</v>
      </c>
      <c r="E128" s="21">
        <v>1</v>
      </c>
      <c r="F128" s="45"/>
      <c r="G128" s="44">
        <v>20</v>
      </c>
      <c r="H128" s="44">
        <v>21</v>
      </c>
      <c r="I128" s="74">
        <f t="shared" si="1"/>
        <v>5.2322556219316037E-2</v>
      </c>
    </row>
    <row r="129" spans="1:9" s="57" customFormat="1">
      <c r="A129" s="59" t="s">
        <v>303</v>
      </c>
      <c r="B129" s="53" t="s">
        <v>327</v>
      </c>
      <c r="C129" s="53" t="s">
        <v>6</v>
      </c>
      <c r="D129" s="53" t="s">
        <v>37</v>
      </c>
      <c r="E129" s="54">
        <v>0</v>
      </c>
      <c r="F129" s="45">
        <v>22</v>
      </c>
      <c r="G129" s="44">
        <v>16</v>
      </c>
      <c r="H129" s="44">
        <v>21</v>
      </c>
      <c r="I129" s="74">
        <f t="shared" si="1"/>
        <v>7.6298661611778992E-2</v>
      </c>
    </row>
    <row r="130" spans="1:9">
      <c r="A130" s="2" t="s">
        <v>31</v>
      </c>
      <c r="B130" s="4" t="s">
        <v>32</v>
      </c>
      <c r="C130" s="4" t="s">
        <v>8</v>
      </c>
      <c r="D130" s="4" t="s">
        <v>20</v>
      </c>
      <c r="E130" s="21">
        <v>2</v>
      </c>
      <c r="F130" s="45"/>
      <c r="G130" s="44"/>
      <c r="H130" s="44">
        <v>3</v>
      </c>
      <c r="I130" s="74">
        <f t="shared" si="1"/>
        <v>3.6597862684819207E-3</v>
      </c>
    </row>
    <row r="131" spans="1:9">
      <c r="A131" s="2" t="s">
        <v>102</v>
      </c>
      <c r="B131" s="4" t="s">
        <v>103</v>
      </c>
      <c r="C131" s="4" t="s">
        <v>8</v>
      </c>
      <c r="D131" s="4" t="s">
        <v>292</v>
      </c>
      <c r="E131" s="21">
        <v>0</v>
      </c>
      <c r="F131" s="42">
        <v>721</v>
      </c>
      <c r="G131" s="43">
        <v>743</v>
      </c>
      <c r="H131" s="44">
        <v>798</v>
      </c>
      <c r="I131" s="74">
        <f t="shared" ref="I131:I147" si="2">(100/$F$148*F131)*1/3+(100/$G$148*G131)*1/3+(100/$H$148*H131)*1/3</f>
        <v>2.9263539798171267</v>
      </c>
    </row>
    <row r="132" spans="1:9">
      <c r="A132" s="2" t="s">
        <v>104</v>
      </c>
      <c r="B132" s="4" t="s">
        <v>105</v>
      </c>
      <c r="C132" s="4" t="s">
        <v>8</v>
      </c>
      <c r="D132" s="4" t="s">
        <v>20</v>
      </c>
      <c r="E132" s="21">
        <v>0</v>
      </c>
      <c r="F132" s="42">
        <v>101</v>
      </c>
      <c r="G132" s="43">
        <v>70</v>
      </c>
      <c r="H132" s="44">
        <v>55</v>
      </c>
      <c r="I132" s="74">
        <f t="shared" si="2"/>
        <v>0.29515156031979789</v>
      </c>
    </row>
    <row r="133" spans="1:9">
      <c r="A133" s="2" t="s">
        <v>106</v>
      </c>
      <c r="B133" s="4" t="s">
        <v>107</v>
      </c>
      <c r="C133" s="4" t="s">
        <v>8</v>
      </c>
      <c r="D133" s="4" t="s">
        <v>292</v>
      </c>
      <c r="E133" s="21">
        <v>0</v>
      </c>
      <c r="F133" s="42">
        <v>569</v>
      </c>
      <c r="G133" s="43">
        <v>478</v>
      </c>
      <c r="H133" s="44">
        <v>480</v>
      </c>
      <c r="I133" s="74">
        <f t="shared" si="2"/>
        <v>1.9820347049997755</v>
      </c>
    </row>
    <row r="134" spans="1:9">
      <c r="A134" s="2" t="s">
        <v>175</v>
      </c>
      <c r="B134" s="4" t="s">
        <v>176</v>
      </c>
      <c r="C134" s="4" t="s">
        <v>8</v>
      </c>
      <c r="D134" s="4" t="s">
        <v>14</v>
      </c>
      <c r="E134" s="21">
        <v>0</v>
      </c>
      <c r="F134" s="42">
        <v>358</v>
      </c>
      <c r="G134" s="43">
        <v>402</v>
      </c>
      <c r="H134" s="44">
        <v>416</v>
      </c>
      <c r="I134" s="74">
        <f t="shared" si="2"/>
        <v>1.5213079908702918</v>
      </c>
    </row>
    <row r="135" spans="1:9">
      <c r="A135" s="2" t="s">
        <v>177</v>
      </c>
      <c r="B135" s="4" t="s">
        <v>178</v>
      </c>
      <c r="C135" s="4" t="s">
        <v>8</v>
      </c>
      <c r="D135" s="3" t="s">
        <v>20</v>
      </c>
      <c r="E135" s="21">
        <v>1</v>
      </c>
      <c r="F135" s="45"/>
      <c r="G135" s="44">
        <v>1</v>
      </c>
      <c r="H135" s="44">
        <v>93</v>
      </c>
      <c r="I135" s="74">
        <f t="shared" si="2"/>
        <v>0.11478857693993667</v>
      </c>
    </row>
    <row r="136" spans="1:9">
      <c r="A136" s="2" t="s">
        <v>179</v>
      </c>
      <c r="B136" s="4" t="s">
        <v>180</v>
      </c>
      <c r="C136" s="4" t="s">
        <v>8</v>
      </c>
      <c r="D136" s="4" t="s">
        <v>292</v>
      </c>
      <c r="E136" s="21">
        <v>0</v>
      </c>
      <c r="F136" s="42">
        <v>1193</v>
      </c>
      <c r="G136" s="43">
        <v>1222</v>
      </c>
      <c r="H136" s="44">
        <v>1377</v>
      </c>
      <c r="I136" s="74">
        <f t="shared" si="2"/>
        <v>4.9012358870909027</v>
      </c>
    </row>
    <row r="137" spans="1:9">
      <c r="A137" s="2" t="s">
        <v>185</v>
      </c>
      <c r="B137" s="4" t="s">
        <v>186</v>
      </c>
      <c r="C137" s="4" t="s">
        <v>8</v>
      </c>
      <c r="D137" s="4" t="s">
        <v>20</v>
      </c>
      <c r="E137" s="21">
        <v>1</v>
      </c>
      <c r="F137" s="45"/>
      <c r="G137" s="44">
        <v>7</v>
      </c>
      <c r="H137" s="44">
        <v>4</v>
      </c>
      <c r="I137" s="74">
        <f t="shared" si="2"/>
        <v>1.4226133343622466E-2</v>
      </c>
    </row>
    <row r="138" spans="1:9">
      <c r="A138" s="2" t="s">
        <v>4</v>
      </c>
      <c r="B138" s="4" t="s">
        <v>5</v>
      </c>
      <c r="C138" s="4" t="s">
        <v>8</v>
      </c>
      <c r="D138" s="4" t="s">
        <v>20</v>
      </c>
      <c r="E138" s="21">
        <v>2</v>
      </c>
      <c r="F138" s="45"/>
      <c r="G138" s="44"/>
      <c r="H138" s="44">
        <v>15</v>
      </c>
      <c r="I138" s="74">
        <f t="shared" si="2"/>
        <v>1.8298931342409602E-2</v>
      </c>
    </row>
    <row r="139" spans="1:9">
      <c r="A139" s="2" t="s">
        <v>189</v>
      </c>
      <c r="B139" s="4" t="s">
        <v>190</v>
      </c>
      <c r="C139" s="4" t="s">
        <v>8</v>
      </c>
      <c r="D139" s="4" t="s">
        <v>20</v>
      </c>
      <c r="E139" s="21">
        <v>0</v>
      </c>
      <c r="F139" s="42">
        <v>38</v>
      </c>
      <c r="G139" s="43">
        <v>53</v>
      </c>
      <c r="H139" s="44">
        <v>52</v>
      </c>
      <c r="I139" s="74">
        <f t="shared" si="2"/>
        <v>0.18484034323470827</v>
      </c>
    </row>
    <row r="140" spans="1:9">
      <c r="A140" s="2" t="s">
        <v>191</v>
      </c>
      <c r="B140" s="4" t="s">
        <v>192</v>
      </c>
      <c r="C140" s="4" t="s">
        <v>8</v>
      </c>
      <c r="D140" s="4" t="s">
        <v>20</v>
      </c>
      <c r="E140" s="21">
        <v>2</v>
      </c>
      <c r="F140" s="45"/>
      <c r="G140" s="44"/>
      <c r="H140" s="44">
        <v>5</v>
      </c>
      <c r="I140" s="74">
        <f t="shared" si="2"/>
        <v>6.0996437808032017E-3</v>
      </c>
    </row>
    <row r="141" spans="1:9">
      <c r="A141" s="2" t="s">
        <v>193</v>
      </c>
      <c r="B141" s="4" t="s">
        <v>194</v>
      </c>
      <c r="C141" s="4" t="s">
        <v>8</v>
      </c>
      <c r="D141" s="4" t="s">
        <v>20</v>
      </c>
      <c r="E141" s="21">
        <v>2</v>
      </c>
      <c r="F141" s="45"/>
      <c r="G141" s="44"/>
      <c r="H141" s="44">
        <v>7</v>
      </c>
      <c r="I141" s="74">
        <f t="shared" si="2"/>
        <v>8.539501293124481E-3</v>
      </c>
    </row>
    <row r="142" spans="1:9" s="57" customFormat="1">
      <c r="A142" s="59" t="s">
        <v>304</v>
      </c>
      <c r="B142" s="53" t="s">
        <v>328</v>
      </c>
      <c r="C142" s="53" t="s">
        <v>8</v>
      </c>
      <c r="D142" s="53" t="s">
        <v>37</v>
      </c>
      <c r="E142" s="54">
        <v>0</v>
      </c>
      <c r="F142" s="45">
        <v>9</v>
      </c>
      <c r="G142" s="44">
        <v>14</v>
      </c>
      <c r="H142" s="44">
        <v>19</v>
      </c>
      <c r="I142" s="74">
        <f t="shared" si="2"/>
        <v>5.3864766766105757E-2</v>
      </c>
    </row>
    <row r="143" spans="1:9">
      <c r="A143" s="2" t="s">
        <v>273</v>
      </c>
      <c r="B143" s="4" t="s">
        <v>274</v>
      </c>
      <c r="C143" s="4" t="s">
        <v>278</v>
      </c>
      <c r="D143" s="4" t="s">
        <v>292</v>
      </c>
      <c r="E143" s="21">
        <v>0</v>
      </c>
      <c r="F143" s="42">
        <v>71</v>
      </c>
      <c r="G143" s="43">
        <v>45</v>
      </c>
      <c r="H143" s="44">
        <v>73</v>
      </c>
      <c r="I143" s="74">
        <f t="shared" si="2"/>
        <v>0.2437525999687819</v>
      </c>
    </row>
    <row r="144" spans="1:9">
      <c r="A144" s="2" t="s">
        <v>282</v>
      </c>
      <c r="B144" s="4" t="s">
        <v>89</v>
      </c>
      <c r="C144" s="4" t="s">
        <v>90</v>
      </c>
      <c r="D144" s="4" t="s">
        <v>20</v>
      </c>
      <c r="E144" s="21">
        <v>0</v>
      </c>
      <c r="F144" s="42">
        <v>3</v>
      </c>
      <c r="G144" s="43">
        <v>1</v>
      </c>
      <c r="H144" s="44">
        <v>2</v>
      </c>
      <c r="I144" s="74">
        <f t="shared" si="2"/>
        <v>7.7728213830163383E-3</v>
      </c>
    </row>
    <row r="145" spans="1:9">
      <c r="A145" s="2" t="s">
        <v>91</v>
      </c>
      <c r="B145" s="4" t="s">
        <v>92</v>
      </c>
      <c r="C145" s="4" t="s">
        <v>90</v>
      </c>
      <c r="D145" s="4" t="s">
        <v>20</v>
      </c>
      <c r="E145" s="21">
        <v>1</v>
      </c>
      <c r="F145" s="45"/>
      <c r="G145" s="44">
        <v>1</v>
      </c>
      <c r="H145" s="44">
        <v>1</v>
      </c>
      <c r="I145" s="74">
        <f t="shared" si="2"/>
        <v>2.5551313731577699E-3</v>
      </c>
    </row>
    <row r="146" spans="1:9">
      <c r="A146" s="2" t="s">
        <v>279</v>
      </c>
      <c r="B146" s="4" t="s">
        <v>280</v>
      </c>
      <c r="C146" s="4" t="s">
        <v>281</v>
      </c>
      <c r="D146" s="4" t="s">
        <v>292</v>
      </c>
      <c r="E146" s="21">
        <v>0</v>
      </c>
      <c r="F146" s="42">
        <v>44</v>
      </c>
      <c r="G146" s="43">
        <v>32</v>
      </c>
      <c r="H146" s="44">
        <v>80</v>
      </c>
      <c r="I146" s="74">
        <f t="shared" si="2"/>
        <v>0.19895461595766231</v>
      </c>
    </row>
    <row r="147" spans="1:9">
      <c r="A147" s="1" t="s">
        <v>27</v>
      </c>
      <c r="B147" s="22" t="s">
        <v>329</v>
      </c>
      <c r="C147" s="22" t="s">
        <v>28</v>
      </c>
      <c r="D147" s="22" t="s">
        <v>292</v>
      </c>
      <c r="E147" s="23">
        <v>0</v>
      </c>
      <c r="F147" s="46">
        <v>43</v>
      </c>
      <c r="G147" s="47">
        <v>34</v>
      </c>
      <c r="H147" s="48">
        <v>36</v>
      </c>
      <c r="I147" s="75">
        <f t="shared" si="2"/>
        <v>0.14661556883602242</v>
      </c>
    </row>
    <row r="148" spans="1:9">
      <c r="F148" s="13">
        <f>SUM(F2:F147)</f>
        <v>25014</v>
      </c>
      <c r="G148" s="13">
        <f>SUM(G2:G147)</f>
        <v>24965</v>
      </c>
      <c r="H148" s="13">
        <f>SUM(H2:H147)</f>
        <v>27324</v>
      </c>
      <c r="I148" s="76">
        <f>SUM(I2:I147)</f>
        <v>99.999999999999972</v>
      </c>
    </row>
  </sheetData>
  <autoFilter ref="E1:E148"/>
  <phoneticPr fontId="7" type="noConversion"/>
  <printOptions horizontalCentered="1" verticalCentered="1"/>
  <pageMargins left="0" right="0" top="0.39370078740157483" bottom="0.39370078740157483" header="0.31496062992125984" footer="0.39370078740157483"/>
  <pageSetup paperSize="8" scale="60" orientation="portrait" verticalDpi="0" r:id="rId1"/>
  <headerFooter>
    <oddHeader>&amp;CIndicateur essais - MERRI 2015</oddHeader>
    <oddFooter>&amp;LDGOS PF4&amp;R08/06/2015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workbookViewId="0">
      <selection sqref="A1:I148"/>
    </sheetView>
  </sheetViews>
  <sheetFormatPr baseColWidth="10" defaultColWidth="10.85546875" defaultRowHeight="12.75"/>
  <cols>
    <col min="1" max="1" width="10.85546875" style="8"/>
    <col min="2" max="2" width="49.42578125" style="8" customWidth="1"/>
    <col min="3" max="3" width="25.28515625" style="8" customWidth="1"/>
    <col min="4" max="4" width="10.85546875" style="8"/>
    <col min="5" max="5" width="12" style="4" customWidth="1"/>
    <col min="6" max="16384" width="10.85546875" style="8"/>
  </cols>
  <sheetData>
    <row r="1" spans="1:9" ht="51">
      <c r="A1" s="16" t="s">
        <v>93</v>
      </c>
      <c r="B1" s="15" t="s">
        <v>284</v>
      </c>
      <c r="C1" s="15" t="s">
        <v>283</v>
      </c>
      <c r="D1" s="15" t="s">
        <v>285</v>
      </c>
      <c r="E1" s="17" t="s">
        <v>333</v>
      </c>
      <c r="F1" s="14" t="s">
        <v>289</v>
      </c>
      <c r="G1" s="14" t="s">
        <v>287</v>
      </c>
      <c r="H1" s="14" t="s">
        <v>288</v>
      </c>
      <c r="I1" s="60" t="s">
        <v>342</v>
      </c>
    </row>
    <row r="2" spans="1:9">
      <c r="A2" s="18" t="s">
        <v>169</v>
      </c>
      <c r="B2" s="19" t="s">
        <v>170</v>
      </c>
      <c r="C2" s="19" t="s">
        <v>25</v>
      </c>
      <c r="D2" s="19" t="s">
        <v>14</v>
      </c>
      <c r="E2" s="19">
        <v>0</v>
      </c>
      <c r="F2" s="39">
        <v>0</v>
      </c>
      <c r="G2" s="40">
        <v>0</v>
      </c>
      <c r="H2" s="41">
        <v>20.070717056769499</v>
      </c>
      <c r="I2" s="26">
        <f>(100/$F$148*F2)*1/3+(100/$G$148*G2)*1/3+(100/$H$148*H2)*1/3</f>
        <v>4.2163043772574599E-2</v>
      </c>
    </row>
    <row r="3" spans="1:9">
      <c r="A3" s="2" t="s">
        <v>23</v>
      </c>
      <c r="B3" s="4" t="s">
        <v>24</v>
      </c>
      <c r="C3" s="4" t="s">
        <v>25</v>
      </c>
      <c r="D3" s="3" t="s">
        <v>292</v>
      </c>
      <c r="E3" s="4">
        <v>0</v>
      </c>
      <c r="F3" s="42">
        <v>141.02778643795054</v>
      </c>
      <c r="G3" s="43">
        <v>214.89209117571806</v>
      </c>
      <c r="H3" s="44">
        <v>250.1812963972902</v>
      </c>
      <c r="I3" s="28">
        <f t="shared" ref="I3:I66" si="0">(100/$F$148*F3)*1/3+(100/$G$148*G3)*1/3+(100/$H$148*H3)*1/3</f>
        <v>1.6652216344661857</v>
      </c>
    </row>
    <row r="4" spans="1:9">
      <c r="A4" s="2" t="s">
        <v>171</v>
      </c>
      <c r="B4" s="4" t="s">
        <v>172</v>
      </c>
      <c r="C4" s="4" t="s">
        <v>25</v>
      </c>
      <c r="D4" s="4" t="s">
        <v>20</v>
      </c>
      <c r="E4" s="4">
        <v>0</v>
      </c>
      <c r="F4" s="42">
        <v>0</v>
      </c>
      <c r="G4" s="43">
        <v>1</v>
      </c>
      <c r="H4" s="44">
        <v>0</v>
      </c>
      <c r="I4" s="28">
        <f t="shared" si="0"/>
        <v>2.3267446880541605E-3</v>
      </c>
    </row>
    <row r="5" spans="1:9">
      <c r="A5" s="2" t="s">
        <v>173</v>
      </c>
      <c r="B5" s="4" t="s">
        <v>174</v>
      </c>
      <c r="C5" s="4" t="s">
        <v>25</v>
      </c>
      <c r="D5" s="4" t="s">
        <v>20</v>
      </c>
      <c r="E5" s="4">
        <v>1</v>
      </c>
      <c r="F5" s="45"/>
      <c r="G5" s="44">
        <v>0</v>
      </c>
      <c r="H5" s="44">
        <v>0</v>
      </c>
      <c r="I5" s="28">
        <f t="shared" si="0"/>
        <v>0</v>
      </c>
    </row>
    <row r="6" spans="1:9">
      <c r="A6" s="2" t="s">
        <v>59</v>
      </c>
      <c r="B6" s="4" t="s">
        <v>60</v>
      </c>
      <c r="C6" s="4" t="s">
        <v>19</v>
      </c>
      <c r="D6" s="4" t="s">
        <v>20</v>
      </c>
      <c r="E6" s="4">
        <v>1</v>
      </c>
      <c r="F6" s="45"/>
      <c r="G6" s="44">
        <v>0</v>
      </c>
      <c r="H6" s="44">
        <v>0</v>
      </c>
      <c r="I6" s="28">
        <f t="shared" si="0"/>
        <v>0</v>
      </c>
    </row>
    <row r="7" spans="1:9">
      <c r="A7" s="2" t="s">
        <v>80</v>
      </c>
      <c r="B7" s="4" t="s">
        <v>81</v>
      </c>
      <c r="C7" s="4" t="s">
        <v>19</v>
      </c>
      <c r="D7" s="3" t="s">
        <v>291</v>
      </c>
      <c r="E7" s="4">
        <v>1</v>
      </c>
      <c r="F7" s="45"/>
      <c r="G7" s="44">
        <v>0</v>
      </c>
      <c r="H7" s="44">
        <v>0</v>
      </c>
      <c r="I7" s="28">
        <f t="shared" si="0"/>
        <v>0</v>
      </c>
    </row>
    <row r="8" spans="1:9">
      <c r="A8" s="2" t="s">
        <v>82</v>
      </c>
      <c r="B8" s="4" t="s">
        <v>83</v>
      </c>
      <c r="C8" s="4" t="s">
        <v>19</v>
      </c>
      <c r="D8" s="4" t="s">
        <v>14</v>
      </c>
      <c r="E8" s="4">
        <v>0</v>
      </c>
      <c r="F8" s="42">
        <v>61.510479275851601</v>
      </c>
      <c r="G8" s="43">
        <v>62.7513111717725</v>
      </c>
      <c r="H8" s="44">
        <v>48.712902508200003</v>
      </c>
      <c r="I8" s="28">
        <f t="shared" si="0"/>
        <v>0.52733214795705641</v>
      </c>
    </row>
    <row r="9" spans="1:9">
      <c r="A9" s="2" t="s">
        <v>84</v>
      </c>
      <c r="B9" s="4" t="s">
        <v>85</v>
      </c>
      <c r="C9" s="4" t="s">
        <v>19</v>
      </c>
      <c r="D9" s="3" t="s">
        <v>291</v>
      </c>
      <c r="E9" s="4">
        <v>2</v>
      </c>
      <c r="F9" s="45"/>
      <c r="G9" s="44"/>
      <c r="H9" s="44">
        <v>0</v>
      </c>
      <c r="I9" s="28">
        <f t="shared" si="0"/>
        <v>0</v>
      </c>
    </row>
    <row r="10" spans="1:9">
      <c r="A10" s="2" t="s">
        <v>86</v>
      </c>
      <c r="B10" s="4" t="s">
        <v>275</v>
      </c>
      <c r="C10" s="4" t="s">
        <v>19</v>
      </c>
      <c r="D10" s="4" t="s">
        <v>292</v>
      </c>
      <c r="E10" s="4">
        <v>0</v>
      </c>
      <c r="F10" s="42">
        <v>256.341979011013</v>
      </c>
      <c r="G10" s="43">
        <v>459.08872415279529</v>
      </c>
      <c r="H10" s="44">
        <v>452.31007935432109</v>
      </c>
      <c r="I10" s="28">
        <f t="shared" si="0"/>
        <v>3.1810530535027004</v>
      </c>
    </row>
    <row r="11" spans="1:9">
      <c r="A11" s="2" t="s">
        <v>276</v>
      </c>
      <c r="B11" s="4" t="s">
        <v>277</v>
      </c>
      <c r="C11" s="4" t="s">
        <v>19</v>
      </c>
      <c r="D11" s="3" t="s">
        <v>20</v>
      </c>
      <c r="E11" s="4">
        <v>0</v>
      </c>
      <c r="F11" s="42">
        <v>0</v>
      </c>
      <c r="G11" s="43">
        <v>0</v>
      </c>
      <c r="H11" s="44">
        <v>1.7320508075688801</v>
      </c>
      <c r="I11" s="28">
        <f t="shared" si="0"/>
        <v>3.6385612835500881E-3</v>
      </c>
    </row>
    <row r="12" spans="1:9">
      <c r="A12" s="2" t="s">
        <v>111</v>
      </c>
      <c r="B12" s="4" t="s">
        <v>112</v>
      </c>
      <c r="C12" s="4" t="s">
        <v>19</v>
      </c>
      <c r="D12" s="4" t="s">
        <v>20</v>
      </c>
      <c r="E12" s="4">
        <v>1</v>
      </c>
      <c r="F12" s="45"/>
      <c r="G12" s="44">
        <v>2.8284271247461898</v>
      </c>
      <c r="H12" s="44">
        <v>5.6568542494923797</v>
      </c>
      <c r="I12" s="28">
        <f t="shared" si="0"/>
        <v>1.846451917811006E-2</v>
      </c>
    </row>
    <row r="13" spans="1:9">
      <c r="A13" s="2" t="s">
        <v>163</v>
      </c>
      <c r="B13" s="4" t="s">
        <v>164</v>
      </c>
      <c r="C13" s="4" t="s">
        <v>19</v>
      </c>
      <c r="D13" s="4" t="s">
        <v>20</v>
      </c>
      <c r="E13" s="4">
        <v>1</v>
      </c>
      <c r="F13" s="45"/>
      <c r="G13" s="44">
        <v>0</v>
      </c>
      <c r="H13" s="44">
        <v>0</v>
      </c>
      <c r="I13" s="28">
        <f t="shared" si="0"/>
        <v>0</v>
      </c>
    </row>
    <row r="14" spans="1:9">
      <c r="A14" s="2" t="s">
        <v>165</v>
      </c>
      <c r="B14" s="4" t="s">
        <v>166</v>
      </c>
      <c r="C14" s="4" t="s">
        <v>19</v>
      </c>
      <c r="D14" s="4" t="s">
        <v>20</v>
      </c>
      <c r="E14" s="4">
        <v>0</v>
      </c>
      <c r="F14" s="42">
        <v>1.7917594692280501</v>
      </c>
      <c r="G14" s="43">
        <v>1.7320508075688801</v>
      </c>
      <c r="H14" s="44">
        <v>6.8284271247461898</v>
      </c>
      <c r="I14" s="28">
        <f t="shared" si="0"/>
        <v>2.650157834796165E-2</v>
      </c>
    </row>
    <row r="15" spans="1:9">
      <c r="A15" s="2" t="s">
        <v>158</v>
      </c>
      <c r="B15" s="4" t="s">
        <v>159</v>
      </c>
      <c r="C15" s="4" t="s">
        <v>160</v>
      </c>
      <c r="D15" s="4" t="s">
        <v>14</v>
      </c>
      <c r="E15" s="4">
        <v>0</v>
      </c>
      <c r="F15" s="42">
        <v>25.64150298950425</v>
      </c>
      <c r="G15" s="43">
        <v>40.017058518460999</v>
      </c>
      <c r="H15" s="44">
        <v>40.121168017740281</v>
      </c>
      <c r="I15" s="28">
        <f t="shared" si="0"/>
        <v>0.29369532732987302</v>
      </c>
    </row>
    <row r="16" spans="1:9">
      <c r="A16" s="2" t="s">
        <v>161</v>
      </c>
      <c r="B16" s="4" t="s">
        <v>162</v>
      </c>
      <c r="C16" s="4" t="s">
        <v>160</v>
      </c>
      <c r="D16" s="4" t="s">
        <v>292</v>
      </c>
      <c r="E16" s="4">
        <v>0</v>
      </c>
      <c r="F16" s="42">
        <v>262.05415901136968</v>
      </c>
      <c r="G16" s="43">
        <v>525.35877864490749</v>
      </c>
      <c r="H16" s="44">
        <v>605.86002531084091</v>
      </c>
      <c r="I16" s="28">
        <f t="shared" si="0"/>
        <v>3.6837214317693521</v>
      </c>
    </row>
    <row r="17" spans="1:9">
      <c r="A17" s="2" t="s">
        <v>51</v>
      </c>
      <c r="B17" s="4" t="s">
        <v>52</v>
      </c>
      <c r="C17" s="4" t="s">
        <v>17</v>
      </c>
      <c r="D17" s="4" t="s">
        <v>292</v>
      </c>
      <c r="E17" s="4">
        <v>0</v>
      </c>
      <c r="F17" s="42">
        <v>188.41350488613148</v>
      </c>
      <c r="G17" s="43">
        <v>373.11229568571969</v>
      </c>
      <c r="H17" s="44">
        <v>417.21005706561442</v>
      </c>
      <c r="I17" s="28">
        <f t="shared" si="0"/>
        <v>2.5991687542752628</v>
      </c>
    </row>
    <row r="18" spans="1:9">
      <c r="A18" s="2" t="s">
        <v>53</v>
      </c>
      <c r="B18" s="4" t="s">
        <v>54</v>
      </c>
      <c r="C18" s="4" t="s">
        <v>17</v>
      </c>
      <c r="D18" s="4" t="s">
        <v>14</v>
      </c>
      <c r="E18" s="4">
        <v>0</v>
      </c>
      <c r="F18" s="42">
        <v>26.362376341561109</v>
      </c>
      <c r="G18" s="43">
        <v>36.724495666679886</v>
      </c>
      <c r="H18" s="44">
        <v>57.242505346508096</v>
      </c>
      <c r="I18" s="28">
        <f t="shared" si="0"/>
        <v>0.32527125424179459</v>
      </c>
    </row>
    <row r="19" spans="1:9">
      <c r="A19" s="2" t="s">
        <v>187</v>
      </c>
      <c r="B19" s="4" t="s">
        <v>188</v>
      </c>
      <c r="C19" s="4" t="s">
        <v>17</v>
      </c>
      <c r="D19" s="4" t="s">
        <v>20</v>
      </c>
      <c r="E19" s="4">
        <v>1</v>
      </c>
      <c r="F19" s="45"/>
      <c r="G19" s="44">
        <v>0</v>
      </c>
      <c r="H19" s="44">
        <v>0</v>
      </c>
      <c r="I19" s="28">
        <f t="shared" si="0"/>
        <v>0</v>
      </c>
    </row>
    <row r="20" spans="1:9">
      <c r="A20" s="2" t="s">
        <v>1</v>
      </c>
      <c r="B20" s="4" t="s">
        <v>2</v>
      </c>
      <c r="C20" s="4" t="s">
        <v>17</v>
      </c>
      <c r="D20" s="4" t="s">
        <v>20</v>
      </c>
      <c r="E20" s="4">
        <v>2</v>
      </c>
      <c r="F20" s="45"/>
      <c r="G20" s="44"/>
      <c r="H20" s="44">
        <v>0</v>
      </c>
      <c r="I20" s="28">
        <f t="shared" si="0"/>
        <v>0</v>
      </c>
    </row>
    <row r="21" spans="1:9">
      <c r="A21" s="2" t="s">
        <v>55</v>
      </c>
      <c r="B21" s="4" t="s">
        <v>56</v>
      </c>
      <c r="C21" s="4" t="s">
        <v>7</v>
      </c>
      <c r="D21" s="4" t="s">
        <v>20</v>
      </c>
      <c r="E21" s="4">
        <v>2</v>
      </c>
      <c r="F21" s="45"/>
      <c r="G21" s="44"/>
      <c r="H21" s="44">
        <v>0</v>
      </c>
      <c r="I21" s="28">
        <f t="shared" si="0"/>
        <v>0</v>
      </c>
    </row>
    <row r="22" spans="1:9">
      <c r="A22" s="2" t="s">
        <v>57</v>
      </c>
      <c r="B22" s="4" t="s">
        <v>58</v>
      </c>
      <c r="C22" s="4" t="s">
        <v>7</v>
      </c>
      <c r="D22" s="4" t="s">
        <v>20</v>
      </c>
      <c r="E22" s="4">
        <v>2</v>
      </c>
      <c r="F22" s="45"/>
      <c r="G22" s="44"/>
      <c r="H22" s="44">
        <v>0</v>
      </c>
      <c r="I22" s="28">
        <f t="shared" si="0"/>
        <v>0</v>
      </c>
    </row>
    <row r="23" spans="1:9">
      <c r="A23" s="2" t="s">
        <v>67</v>
      </c>
      <c r="B23" s="4" t="s">
        <v>68</v>
      </c>
      <c r="C23" s="4" t="s">
        <v>7</v>
      </c>
      <c r="D23" s="4" t="s">
        <v>292</v>
      </c>
      <c r="E23" s="4">
        <v>0</v>
      </c>
      <c r="F23" s="42">
        <v>137.5829631502402</v>
      </c>
      <c r="G23" s="43">
        <v>302.11845570078742</v>
      </c>
      <c r="H23" s="44">
        <v>391.40054281209149</v>
      </c>
      <c r="I23" s="28">
        <f t="shared" si="0"/>
        <v>2.1492131147116695</v>
      </c>
    </row>
    <row r="24" spans="1:9">
      <c r="A24" s="2" t="s">
        <v>69</v>
      </c>
      <c r="B24" s="4" t="s">
        <v>70</v>
      </c>
      <c r="C24" s="4" t="s">
        <v>7</v>
      </c>
      <c r="D24" s="4" t="s">
        <v>20</v>
      </c>
      <c r="E24" s="4">
        <v>2</v>
      </c>
      <c r="F24" s="45"/>
      <c r="G24" s="44"/>
      <c r="H24" s="44">
        <v>0</v>
      </c>
      <c r="I24" s="28">
        <f t="shared" si="0"/>
        <v>0</v>
      </c>
    </row>
    <row r="25" spans="1:9">
      <c r="A25" s="2" t="s">
        <v>184</v>
      </c>
      <c r="B25" s="4" t="s">
        <v>0</v>
      </c>
      <c r="C25" s="4" t="s">
        <v>7</v>
      </c>
      <c r="D25" s="4" t="s">
        <v>20</v>
      </c>
      <c r="E25" s="4">
        <v>0</v>
      </c>
      <c r="F25" s="42">
        <v>0</v>
      </c>
      <c r="G25" s="43">
        <v>0</v>
      </c>
      <c r="H25" s="44">
        <v>0</v>
      </c>
      <c r="I25" s="28">
        <f t="shared" si="0"/>
        <v>0</v>
      </c>
    </row>
    <row r="26" spans="1:9">
      <c r="A26" s="2" t="s">
        <v>94</v>
      </c>
      <c r="B26" s="4" t="s">
        <v>95</v>
      </c>
      <c r="C26" s="4" t="s">
        <v>7</v>
      </c>
      <c r="D26" s="3" t="s">
        <v>291</v>
      </c>
      <c r="E26" s="4">
        <v>2</v>
      </c>
      <c r="F26" s="45"/>
      <c r="G26" s="44"/>
      <c r="H26" s="44">
        <v>6.4807406984078604</v>
      </c>
      <c r="I26" s="28">
        <f t="shared" si="0"/>
        <v>1.3614249703824841E-2</v>
      </c>
    </row>
    <row r="27" spans="1:9">
      <c r="A27" s="2" t="s">
        <v>96</v>
      </c>
      <c r="B27" s="4" t="s">
        <v>97</v>
      </c>
      <c r="C27" s="4" t="s">
        <v>7</v>
      </c>
      <c r="D27" s="4" t="s">
        <v>14</v>
      </c>
      <c r="E27" s="4">
        <v>0</v>
      </c>
      <c r="F27" s="42">
        <v>4.06044301054642</v>
      </c>
      <c r="G27" s="43">
        <v>2.6457513110645898</v>
      </c>
      <c r="H27" s="44">
        <v>11.982944499707399</v>
      </c>
      <c r="I27" s="28">
        <f t="shared" si="0"/>
        <v>4.9745829196755867E-2</v>
      </c>
    </row>
    <row r="28" spans="1:9">
      <c r="A28" s="2" t="s">
        <v>98</v>
      </c>
      <c r="B28" s="4" t="s">
        <v>99</v>
      </c>
      <c r="C28" s="4" t="s">
        <v>7</v>
      </c>
      <c r="D28" s="4" t="s">
        <v>292</v>
      </c>
      <c r="E28" s="4">
        <v>0</v>
      </c>
      <c r="F28" s="42">
        <v>146.21144771623406</v>
      </c>
      <c r="G28" s="43">
        <v>297.53863209010098</v>
      </c>
      <c r="H28" s="44">
        <v>305.53596194948551</v>
      </c>
      <c r="I28" s="28">
        <f t="shared" si="0"/>
        <v>1.9973154943800799</v>
      </c>
    </row>
    <row r="29" spans="1:9">
      <c r="A29" s="2" t="s">
        <v>128</v>
      </c>
      <c r="B29" s="4" t="s">
        <v>129</v>
      </c>
      <c r="C29" s="4" t="s">
        <v>7</v>
      </c>
      <c r="D29" s="4" t="s">
        <v>20</v>
      </c>
      <c r="E29" s="4">
        <v>2</v>
      </c>
      <c r="F29" s="45"/>
      <c r="G29" s="44"/>
      <c r="H29" s="44">
        <v>0</v>
      </c>
      <c r="I29" s="28">
        <f t="shared" si="0"/>
        <v>0</v>
      </c>
    </row>
    <row r="30" spans="1:9">
      <c r="A30" s="2" t="s">
        <v>130</v>
      </c>
      <c r="B30" s="4" t="s">
        <v>131</v>
      </c>
      <c r="C30" s="4" t="s">
        <v>7</v>
      </c>
      <c r="D30" s="4" t="s">
        <v>20</v>
      </c>
      <c r="E30" s="4">
        <v>0</v>
      </c>
      <c r="F30" s="42">
        <v>0</v>
      </c>
      <c r="G30" s="43">
        <v>0</v>
      </c>
      <c r="H30" s="44">
        <v>0</v>
      </c>
      <c r="I30" s="28">
        <f t="shared" si="0"/>
        <v>0</v>
      </c>
    </row>
    <row r="31" spans="1:9">
      <c r="A31" s="2" t="s">
        <v>64</v>
      </c>
      <c r="B31" s="4" t="s">
        <v>65</v>
      </c>
      <c r="C31" s="4" t="s">
        <v>66</v>
      </c>
      <c r="D31" s="4" t="s">
        <v>20</v>
      </c>
      <c r="E31" s="4">
        <v>1</v>
      </c>
      <c r="F31" s="45"/>
      <c r="G31" s="44">
        <v>0</v>
      </c>
      <c r="H31" s="44">
        <v>0</v>
      </c>
      <c r="I31" s="28">
        <f t="shared" si="0"/>
        <v>0</v>
      </c>
    </row>
    <row r="32" spans="1:9">
      <c r="A32" s="2" t="s">
        <v>100</v>
      </c>
      <c r="B32" s="4" t="s">
        <v>101</v>
      </c>
      <c r="C32" s="4" t="s">
        <v>66</v>
      </c>
      <c r="D32" s="4" t="s">
        <v>292</v>
      </c>
      <c r="E32" s="4">
        <v>0</v>
      </c>
      <c r="F32" s="42">
        <v>101.12859385207196</v>
      </c>
      <c r="G32" s="43">
        <v>203.84570062235622</v>
      </c>
      <c r="H32" s="44">
        <v>198.8828868090113</v>
      </c>
      <c r="I32" s="28">
        <f t="shared" si="0"/>
        <v>1.3507846544241247</v>
      </c>
    </row>
    <row r="33" spans="1:9">
      <c r="A33" s="2" t="s">
        <v>110</v>
      </c>
      <c r="B33" s="4" t="s">
        <v>308</v>
      </c>
      <c r="C33" s="4" t="s">
        <v>66</v>
      </c>
      <c r="D33" s="3" t="s">
        <v>292</v>
      </c>
      <c r="E33" s="4">
        <v>0</v>
      </c>
      <c r="F33" s="42">
        <v>8.2860174684047596</v>
      </c>
      <c r="G33" s="43">
        <v>22.4741622786017</v>
      </c>
      <c r="H33" s="44">
        <v>31.8641542927225</v>
      </c>
      <c r="I33" s="28">
        <f t="shared" si="0"/>
        <v>0.15681238639299117</v>
      </c>
    </row>
    <row r="34" spans="1:9">
      <c r="A34" s="2" t="s">
        <v>117</v>
      </c>
      <c r="B34" s="4" t="s">
        <v>118</v>
      </c>
      <c r="C34" s="4" t="s">
        <v>119</v>
      </c>
      <c r="D34" s="4" t="s">
        <v>292</v>
      </c>
      <c r="E34" s="4">
        <v>0</v>
      </c>
      <c r="F34" s="42">
        <v>26.893116205994669</v>
      </c>
      <c r="G34" s="43">
        <v>64.800246819380789</v>
      </c>
      <c r="H34" s="44">
        <v>103.99182848446637</v>
      </c>
      <c r="I34" s="28">
        <f t="shared" si="0"/>
        <v>0.49121108024929888</v>
      </c>
    </row>
    <row r="35" spans="1:9">
      <c r="A35" s="2" t="s">
        <v>120</v>
      </c>
      <c r="B35" s="4" t="s">
        <v>309</v>
      </c>
      <c r="C35" s="4" t="s">
        <v>119</v>
      </c>
      <c r="D35" s="4" t="s">
        <v>20</v>
      </c>
      <c r="E35" s="4">
        <v>2</v>
      </c>
      <c r="F35" s="45"/>
      <c r="G35" s="44"/>
      <c r="H35" s="44">
        <v>0</v>
      </c>
      <c r="I35" s="28">
        <f t="shared" si="0"/>
        <v>0</v>
      </c>
    </row>
    <row r="36" spans="1:9">
      <c r="A36" s="2" t="s">
        <v>121</v>
      </c>
      <c r="B36" s="4" t="s">
        <v>122</v>
      </c>
      <c r="C36" s="4" t="s">
        <v>119</v>
      </c>
      <c r="D36" s="4" t="s">
        <v>14</v>
      </c>
      <c r="E36" s="4">
        <v>0</v>
      </c>
      <c r="F36" s="42">
        <v>0</v>
      </c>
      <c r="G36" s="43">
        <v>0</v>
      </c>
      <c r="H36" s="44">
        <v>15.660439084753</v>
      </c>
      <c r="I36" s="28">
        <f t="shared" si="0"/>
        <v>3.2898265505938863E-2</v>
      </c>
    </row>
    <row r="37" spans="1:9">
      <c r="A37" s="2" t="s">
        <v>61</v>
      </c>
      <c r="B37" s="4" t="s">
        <v>62</v>
      </c>
      <c r="C37" s="4" t="s">
        <v>63</v>
      </c>
      <c r="D37" s="4" t="s">
        <v>292</v>
      </c>
      <c r="E37" s="4">
        <v>0</v>
      </c>
      <c r="F37" s="42">
        <v>188.5874162374663</v>
      </c>
      <c r="G37" s="43">
        <v>349.20528683803713</v>
      </c>
      <c r="H37" s="44">
        <v>362.67773567149101</v>
      </c>
      <c r="I37" s="28">
        <f t="shared" si="0"/>
        <v>2.4297746846200718</v>
      </c>
    </row>
    <row r="38" spans="1:9">
      <c r="A38" s="2" t="s">
        <v>247</v>
      </c>
      <c r="B38" s="4" t="s">
        <v>248</v>
      </c>
      <c r="C38" s="4" t="s">
        <v>63</v>
      </c>
      <c r="D38" s="4" t="s">
        <v>20</v>
      </c>
      <c r="E38" s="4">
        <v>1</v>
      </c>
      <c r="F38" s="45"/>
      <c r="G38" s="44">
        <v>0</v>
      </c>
      <c r="H38" s="44">
        <v>0</v>
      </c>
      <c r="I38" s="28">
        <f t="shared" si="0"/>
        <v>0</v>
      </c>
    </row>
    <row r="39" spans="1:9">
      <c r="A39" s="2" t="s">
        <v>195</v>
      </c>
      <c r="B39" s="4" t="s">
        <v>196</v>
      </c>
      <c r="C39" s="4" t="s">
        <v>13</v>
      </c>
      <c r="D39" s="4" t="s">
        <v>37</v>
      </c>
      <c r="E39" s="4">
        <v>0</v>
      </c>
      <c r="F39" s="42">
        <v>5.1239639794032596</v>
      </c>
      <c r="G39" s="43">
        <v>13.8797459190859</v>
      </c>
      <c r="H39" s="44">
        <v>106.97394029082901</v>
      </c>
      <c r="I39" s="28">
        <f t="shared" si="0"/>
        <v>0.28025818218717835</v>
      </c>
    </row>
    <row r="40" spans="1:9">
      <c r="A40" s="36" t="s">
        <v>197</v>
      </c>
      <c r="B40" s="3" t="s">
        <v>310</v>
      </c>
      <c r="C40" s="4" t="s">
        <v>13</v>
      </c>
      <c r="D40" s="4" t="s">
        <v>198</v>
      </c>
      <c r="E40" s="4">
        <v>0</v>
      </c>
      <c r="F40" s="42">
        <v>140.5348693845948</v>
      </c>
      <c r="G40" s="43">
        <v>301.26707635609898</v>
      </c>
      <c r="H40" s="44">
        <v>321.84794211089036</v>
      </c>
      <c r="I40" s="28">
        <f t="shared" si="0"/>
        <v>2.0145103120393952</v>
      </c>
    </row>
    <row r="41" spans="1:9">
      <c r="A41" s="2" t="s">
        <v>199</v>
      </c>
      <c r="B41" s="4" t="s">
        <v>311</v>
      </c>
      <c r="C41" s="4" t="s">
        <v>13</v>
      </c>
      <c r="D41" s="4" t="s">
        <v>20</v>
      </c>
      <c r="E41" s="4">
        <v>0</v>
      </c>
      <c r="F41" s="42">
        <v>6.0402547112774103</v>
      </c>
      <c r="G41" s="43">
        <v>12.7585337205469</v>
      </c>
      <c r="H41" s="44">
        <v>18.4236942320187</v>
      </c>
      <c r="I41" s="28">
        <f t="shared" si="0"/>
        <v>9.57857767003156E-2</v>
      </c>
    </row>
    <row r="42" spans="1:9">
      <c r="A42" s="2" t="s">
        <v>200</v>
      </c>
      <c r="B42" s="4" t="s">
        <v>312</v>
      </c>
      <c r="C42" s="4" t="s">
        <v>13</v>
      </c>
      <c r="D42" s="4" t="s">
        <v>20</v>
      </c>
      <c r="E42" s="4">
        <v>0</v>
      </c>
      <c r="F42" s="42">
        <v>44.587632563118298</v>
      </c>
      <c r="G42" s="43">
        <v>80.605897326510302</v>
      </c>
      <c r="H42" s="44">
        <v>70.601908439204493</v>
      </c>
      <c r="I42" s="28">
        <f t="shared" si="0"/>
        <v>0.53810091100128032</v>
      </c>
    </row>
    <row r="43" spans="1:9">
      <c r="A43" s="2" t="s">
        <v>201</v>
      </c>
      <c r="B43" s="4" t="s">
        <v>202</v>
      </c>
      <c r="C43" s="4" t="s">
        <v>13</v>
      </c>
      <c r="D43" s="4" t="s">
        <v>37</v>
      </c>
      <c r="E43" s="4">
        <v>0</v>
      </c>
      <c r="F43" s="42">
        <v>4.6634390941120696</v>
      </c>
      <c r="G43" s="43">
        <v>0</v>
      </c>
      <c r="H43" s="44">
        <v>5.8309518948452999</v>
      </c>
      <c r="I43" s="28">
        <f t="shared" si="0"/>
        <v>3.3401214134398526E-2</v>
      </c>
    </row>
    <row r="44" spans="1:9">
      <c r="A44" s="2" t="s">
        <v>203</v>
      </c>
      <c r="B44" s="4" t="s">
        <v>204</v>
      </c>
      <c r="C44" s="4" t="s">
        <v>13</v>
      </c>
      <c r="D44" s="4" t="s">
        <v>37</v>
      </c>
      <c r="E44" s="4">
        <v>0</v>
      </c>
      <c r="F44" s="42">
        <v>0</v>
      </c>
      <c r="G44" s="43">
        <v>0</v>
      </c>
      <c r="H44" s="44">
        <v>0</v>
      </c>
      <c r="I44" s="28">
        <f t="shared" si="0"/>
        <v>0</v>
      </c>
    </row>
    <row r="45" spans="1:9">
      <c r="A45" s="2" t="s">
        <v>26</v>
      </c>
      <c r="B45" s="4" t="s">
        <v>313</v>
      </c>
      <c r="C45" s="4" t="s">
        <v>13</v>
      </c>
      <c r="D45" s="4" t="s">
        <v>14</v>
      </c>
      <c r="E45" s="4">
        <v>0</v>
      </c>
      <c r="F45" s="42">
        <v>77.552538693029803</v>
      </c>
      <c r="G45" s="43">
        <v>152.92285486063909</v>
      </c>
      <c r="H45" s="44">
        <v>210.0554574827367</v>
      </c>
      <c r="I45" s="28">
        <f t="shared" si="0"/>
        <v>1.1488366151407561</v>
      </c>
    </row>
    <row r="46" spans="1:9">
      <c r="A46" s="2" t="s">
        <v>205</v>
      </c>
      <c r="B46" s="4" t="s">
        <v>206</v>
      </c>
      <c r="C46" s="4" t="s">
        <v>13</v>
      </c>
      <c r="D46" s="4" t="s">
        <v>292</v>
      </c>
      <c r="E46" s="4">
        <v>0</v>
      </c>
      <c r="F46" s="42">
        <v>1166.1318490625758</v>
      </c>
      <c r="G46" s="43">
        <v>2161.4340111717347</v>
      </c>
      <c r="H46" s="44">
        <v>2243.0855433429024</v>
      </c>
      <c r="I46" s="28">
        <f t="shared" si="0"/>
        <v>15.030441444629393</v>
      </c>
    </row>
    <row r="47" spans="1:9">
      <c r="A47" s="2" t="s">
        <v>207</v>
      </c>
      <c r="B47" s="4" t="s">
        <v>208</v>
      </c>
      <c r="C47" s="4" t="s">
        <v>13</v>
      </c>
      <c r="D47" s="4" t="s">
        <v>209</v>
      </c>
      <c r="E47" s="4">
        <v>0</v>
      </c>
      <c r="F47" s="42">
        <v>43.149707886304498</v>
      </c>
      <c r="G47" s="43">
        <v>21.5947721150294</v>
      </c>
      <c r="H47" s="44">
        <v>97.217478424493905</v>
      </c>
      <c r="I47" s="28">
        <f t="shared" si="0"/>
        <v>0.45018705999823555</v>
      </c>
    </row>
    <row r="48" spans="1:9">
      <c r="A48" s="2" t="s">
        <v>218</v>
      </c>
      <c r="B48" s="4" t="s">
        <v>219</v>
      </c>
      <c r="C48" s="4" t="s">
        <v>13</v>
      </c>
      <c r="D48" s="4" t="s">
        <v>20</v>
      </c>
      <c r="E48" s="4">
        <v>1</v>
      </c>
      <c r="F48" s="45"/>
      <c r="G48" s="44">
        <v>0</v>
      </c>
      <c r="H48" s="44">
        <v>0</v>
      </c>
      <c r="I48" s="28">
        <f t="shared" si="0"/>
        <v>0</v>
      </c>
    </row>
    <row r="49" spans="1:9">
      <c r="A49" s="2" t="s">
        <v>220</v>
      </c>
      <c r="B49" s="4" t="s">
        <v>221</v>
      </c>
      <c r="C49" s="4" t="s">
        <v>13</v>
      </c>
      <c r="D49" s="4" t="s">
        <v>20</v>
      </c>
      <c r="E49" s="4">
        <v>1</v>
      </c>
      <c r="F49" s="45"/>
      <c r="G49" s="44">
        <v>0</v>
      </c>
      <c r="H49" s="44">
        <v>0</v>
      </c>
      <c r="I49" s="28">
        <f t="shared" si="0"/>
        <v>0</v>
      </c>
    </row>
    <row r="50" spans="1:9">
      <c r="A50" s="2" t="s">
        <v>222</v>
      </c>
      <c r="B50" s="4" t="s">
        <v>314</v>
      </c>
      <c r="C50" s="4" t="s">
        <v>13</v>
      </c>
      <c r="D50" s="4" t="s">
        <v>20</v>
      </c>
      <c r="E50" s="4">
        <v>0</v>
      </c>
      <c r="F50" s="42">
        <v>0</v>
      </c>
      <c r="G50" s="43">
        <v>5.2915026221291797</v>
      </c>
      <c r="H50" s="44">
        <v>6.0827625302982202</v>
      </c>
      <c r="I50" s="28">
        <f t="shared" si="0"/>
        <v>2.5090182898536765E-2</v>
      </c>
    </row>
    <row r="51" spans="1:9">
      <c r="A51" s="2" t="s">
        <v>223</v>
      </c>
      <c r="B51" s="4" t="s">
        <v>315</v>
      </c>
      <c r="C51" s="4" t="s">
        <v>13</v>
      </c>
      <c r="D51" s="4" t="s">
        <v>20</v>
      </c>
      <c r="E51" s="4">
        <v>0</v>
      </c>
      <c r="F51" s="42">
        <v>23.262953668863489</v>
      </c>
      <c r="G51" s="43">
        <v>53.193787500405399</v>
      </c>
      <c r="H51" s="44">
        <v>55.017962267430605</v>
      </c>
      <c r="I51" s="28">
        <f t="shared" si="0"/>
        <v>0.34485986780490913</v>
      </c>
    </row>
    <row r="52" spans="1:9">
      <c r="A52" s="2" t="s">
        <v>249</v>
      </c>
      <c r="B52" s="4" t="s">
        <v>250</v>
      </c>
      <c r="C52" s="4" t="s">
        <v>13</v>
      </c>
      <c r="D52" s="4" t="s">
        <v>20</v>
      </c>
      <c r="E52" s="4">
        <v>0</v>
      </c>
      <c r="F52" s="42">
        <v>0</v>
      </c>
      <c r="G52" s="43">
        <v>0</v>
      </c>
      <c r="H52" s="44">
        <v>0</v>
      </c>
      <c r="I52" s="28">
        <f t="shared" si="0"/>
        <v>0</v>
      </c>
    </row>
    <row r="53" spans="1:9">
      <c r="A53" s="2" t="s">
        <v>251</v>
      </c>
      <c r="B53" s="4" t="s">
        <v>252</v>
      </c>
      <c r="C53" s="4" t="s">
        <v>13</v>
      </c>
      <c r="D53" s="4" t="s">
        <v>20</v>
      </c>
      <c r="E53" s="4">
        <v>2</v>
      </c>
      <c r="F53" s="45"/>
      <c r="G53" s="44"/>
      <c r="H53" s="44">
        <v>3.4641016151377499</v>
      </c>
      <c r="I53" s="28">
        <f t="shared" si="0"/>
        <v>7.2771225671001555E-3</v>
      </c>
    </row>
    <row r="54" spans="1:9">
      <c r="A54" s="2" t="s">
        <v>253</v>
      </c>
      <c r="B54" s="4" t="s">
        <v>316</v>
      </c>
      <c r="C54" s="4" t="s">
        <v>13</v>
      </c>
      <c r="D54" s="4" t="s">
        <v>20</v>
      </c>
      <c r="E54" s="4">
        <v>0</v>
      </c>
      <c r="F54" s="42">
        <v>0</v>
      </c>
      <c r="G54" s="43">
        <v>0</v>
      </c>
      <c r="H54" s="44">
        <v>0</v>
      </c>
      <c r="I54" s="28">
        <f t="shared" si="0"/>
        <v>0</v>
      </c>
    </row>
    <row r="55" spans="1:9">
      <c r="A55" s="2" t="s">
        <v>254</v>
      </c>
      <c r="B55" s="4" t="s">
        <v>255</v>
      </c>
      <c r="C55" s="4" t="s">
        <v>13</v>
      </c>
      <c r="D55" s="4" t="s">
        <v>37</v>
      </c>
      <c r="E55" s="4">
        <v>0</v>
      </c>
      <c r="F55" s="42">
        <v>15.442999564655771</v>
      </c>
      <c r="G55" s="43">
        <v>35.238047139182598</v>
      </c>
      <c r="H55" s="44">
        <v>52.776980519069603</v>
      </c>
      <c r="I55" s="28">
        <f t="shared" si="0"/>
        <v>0.26290474178305134</v>
      </c>
    </row>
    <row r="56" spans="1:9">
      <c r="A56" s="2" t="s">
        <v>256</v>
      </c>
      <c r="B56" s="4" t="s">
        <v>317</v>
      </c>
      <c r="C56" s="4" t="s">
        <v>13</v>
      </c>
      <c r="D56" s="4" t="s">
        <v>20</v>
      </c>
      <c r="E56" s="4">
        <v>0</v>
      </c>
      <c r="F56" s="42">
        <v>0</v>
      </c>
      <c r="G56" s="43">
        <v>0</v>
      </c>
      <c r="H56" s="44">
        <v>0</v>
      </c>
      <c r="I56" s="28">
        <f t="shared" si="0"/>
        <v>0</v>
      </c>
    </row>
    <row r="57" spans="1:9">
      <c r="A57" s="2" t="s">
        <v>257</v>
      </c>
      <c r="B57" s="4" t="s">
        <v>258</v>
      </c>
      <c r="C57" s="4" t="s">
        <v>13</v>
      </c>
      <c r="D57" s="4" t="s">
        <v>20</v>
      </c>
      <c r="E57" s="4">
        <v>2</v>
      </c>
      <c r="F57" s="45"/>
      <c r="G57" s="44"/>
      <c r="H57" s="44">
        <v>0</v>
      </c>
      <c r="I57" s="28">
        <f t="shared" si="0"/>
        <v>0</v>
      </c>
    </row>
    <row r="58" spans="1:9">
      <c r="A58" s="2" t="s">
        <v>259</v>
      </c>
      <c r="B58" s="4" t="s">
        <v>260</v>
      </c>
      <c r="C58" s="4" t="s">
        <v>13</v>
      </c>
      <c r="D58" s="4" t="s">
        <v>20</v>
      </c>
      <c r="E58" s="4">
        <v>1</v>
      </c>
      <c r="F58" s="45"/>
      <c r="G58" s="44">
        <v>0</v>
      </c>
      <c r="H58" s="44">
        <v>0</v>
      </c>
      <c r="I58" s="28">
        <f t="shared" si="0"/>
        <v>0</v>
      </c>
    </row>
    <row r="59" spans="1:9">
      <c r="A59" s="2" t="s">
        <v>261</v>
      </c>
      <c r="B59" s="4" t="s">
        <v>262</v>
      </c>
      <c r="C59" s="4" t="s">
        <v>13</v>
      </c>
      <c r="D59" s="3" t="s">
        <v>20</v>
      </c>
      <c r="E59" s="4">
        <v>2</v>
      </c>
      <c r="F59" s="45"/>
      <c r="G59" s="44"/>
      <c r="H59" s="44">
        <v>15.548004973088901</v>
      </c>
      <c r="I59" s="28">
        <f t="shared" si="0"/>
        <v>3.2662072431311022E-2</v>
      </c>
    </row>
    <row r="60" spans="1:9">
      <c r="A60" s="2" t="s">
        <v>263</v>
      </c>
      <c r="B60" s="3" t="s">
        <v>293</v>
      </c>
      <c r="C60" s="4" t="s">
        <v>13</v>
      </c>
      <c r="D60" s="4" t="s">
        <v>14</v>
      </c>
      <c r="E60" s="4">
        <v>0</v>
      </c>
      <c r="F60" s="42">
        <v>168.39602529884999</v>
      </c>
      <c r="G60" s="43">
        <v>349.62871820195068</v>
      </c>
      <c r="H60" s="44">
        <v>379.65465616774588</v>
      </c>
      <c r="I60" s="28">
        <f t="shared" si="0"/>
        <v>2.3748415057402577</v>
      </c>
    </row>
    <row r="61" spans="1:9">
      <c r="A61" s="2" t="s">
        <v>264</v>
      </c>
      <c r="B61" s="4" t="s">
        <v>318</v>
      </c>
      <c r="C61" s="4" t="s">
        <v>13</v>
      </c>
      <c r="D61" s="4" t="s">
        <v>20</v>
      </c>
      <c r="E61" s="4">
        <v>0</v>
      </c>
      <c r="F61" s="42">
        <v>8.1886891244442097</v>
      </c>
      <c r="G61" s="43">
        <v>16.49242250247066</v>
      </c>
      <c r="H61" s="44">
        <v>24.363763902626779</v>
      </c>
      <c r="I61" s="28">
        <f t="shared" si="0"/>
        <v>0.1266966997033965</v>
      </c>
    </row>
    <row r="62" spans="1:9">
      <c r="A62" s="2" t="s">
        <v>265</v>
      </c>
      <c r="B62" s="4" t="s">
        <v>319</v>
      </c>
      <c r="C62" s="4" t="s">
        <v>13</v>
      </c>
      <c r="D62" s="4" t="s">
        <v>20</v>
      </c>
      <c r="E62" s="4">
        <v>0</v>
      </c>
      <c r="F62" s="42">
        <v>0</v>
      </c>
      <c r="G62" s="43">
        <v>0</v>
      </c>
      <c r="H62" s="44">
        <v>0</v>
      </c>
      <c r="I62" s="28">
        <f t="shared" si="0"/>
        <v>0</v>
      </c>
    </row>
    <row r="63" spans="1:9">
      <c r="A63" s="2" t="s">
        <v>266</v>
      </c>
      <c r="B63" s="4" t="s">
        <v>267</v>
      </c>
      <c r="C63" s="4" t="s">
        <v>13</v>
      </c>
      <c r="D63" s="4" t="s">
        <v>20</v>
      </c>
      <c r="E63" s="4">
        <v>0</v>
      </c>
      <c r="F63" s="42">
        <v>0</v>
      </c>
      <c r="G63" s="43">
        <v>0</v>
      </c>
      <c r="H63" s="44">
        <v>0</v>
      </c>
      <c r="I63" s="28">
        <f t="shared" si="0"/>
        <v>0</v>
      </c>
    </row>
    <row r="64" spans="1:9">
      <c r="A64" s="2" t="s">
        <v>268</v>
      </c>
      <c r="B64" s="4" t="s">
        <v>269</v>
      </c>
      <c r="C64" s="4" t="s">
        <v>13</v>
      </c>
      <c r="D64" s="4" t="s">
        <v>20</v>
      </c>
      <c r="E64" s="4">
        <v>2</v>
      </c>
      <c r="F64" s="45"/>
      <c r="G64" s="44"/>
      <c r="H64" s="44">
        <v>0</v>
      </c>
      <c r="I64" s="28">
        <f t="shared" si="0"/>
        <v>0</v>
      </c>
    </row>
    <row r="65" spans="1:9">
      <c r="A65" s="2" t="s">
        <v>270</v>
      </c>
      <c r="B65" s="4" t="s">
        <v>271</v>
      </c>
      <c r="C65" s="4" t="s">
        <v>13</v>
      </c>
      <c r="D65" s="4" t="s">
        <v>20</v>
      </c>
      <c r="E65" s="4">
        <v>1</v>
      </c>
      <c r="F65" s="45"/>
      <c r="G65" s="44">
        <v>0</v>
      </c>
      <c r="H65" s="44">
        <v>0</v>
      </c>
      <c r="I65" s="28">
        <f t="shared" si="0"/>
        <v>0</v>
      </c>
    </row>
    <row r="66" spans="1:9">
      <c r="A66" s="2" t="s">
        <v>272</v>
      </c>
      <c r="B66" s="4" t="s">
        <v>320</v>
      </c>
      <c r="C66" s="4" t="s">
        <v>13</v>
      </c>
      <c r="D66" s="4" t="s">
        <v>20</v>
      </c>
      <c r="E66" s="4">
        <v>0</v>
      </c>
      <c r="F66" s="42">
        <v>0</v>
      </c>
      <c r="G66" s="43">
        <v>0</v>
      </c>
      <c r="H66" s="44">
        <v>3.3166247903553998</v>
      </c>
      <c r="I66" s="28">
        <f t="shared" si="0"/>
        <v>6.9673144122070893E-3</v>
      </c>
    </row>
    <row r="67" spans="1:9">
      <c r="A67" s="52" t="s">
        <v>302</v>
      </c>
      <c r="B67" s="53" t="s">
        <v>296</v>
      </c>
      <c r="C67" s="53" t="s">
        <v>13</v>
      </c>
      <c r="D67" s="53" t="s">
        <v>198</v>
      </c>
      <c r="E67" s="53">
        <v>0</v>
      </c>
      <c r="F67" s="45">
        <v>8.3211783074902801</v>
      </c>
      <c r="G67" s="44">
        <v>0</v>
      </c>
      <c r="H67" s="44">
        <v>0</v>
      </c>
      <c r="I67" s="28">
        <f t="shared" ref="I67:I130" si="1">(100/$F$148*F67)*1/3+(100/$G$148*G67)*1/3+(100/$H$148*H67)*1/3</f>
        <v>3.7742423558118875E-2</v>
      </c>
    </row>
    <row r="68" spans="1:9">
      <c r="A68" s="59" t="s">
        <v>301</v>
      </c>
      <c r="B68" s="53" t="s">
        <v>297</v>
      </c>
      <c r="C68" s="53" t="s">
        <v>13</v>
      </c>
      <c r="D68" s="53" t="s">
        <v>198</v>
      </c>
      <c r="E68" s="53">
        <v>1</v>
      </c>
      <c r="F68" s="45"/>
      <c r="G68" s="44">
        <v>0</v>
      </c>
      <c r="H68" s="44">
        <v>0</v>
      </c>
      <c r="I68" s="28">
        <f t="shared" si="1"/>
        <v>0</v>
      </c>
    </row>
    <row r="69" spans="1:9">
      <c r="A69" s="59" t="s">
        <v>305</v>
      </c>
      <c r="B69" s="53" t="s">
        <v>295</v>
      </c>
      <c r="C69" s="53" t="s">
        <v>13</v>
      </c>
      <c r="D69" s="53" t="s">
        <v>37</v>
      </c>
      <c r="E69" s="53">
        <v>0</v>
      </c>
      <c r="F69" s="42">
        <v>0</v>
      </c>
      <c r="G69" s="43">
        <v>3.60555127546399</v>
      </c>
      <c r="H69" s="44">
        <v>20.966629999999999</v>
      </c>
      <c r="I69" s="28">
        <f t="shared" si="1"/>
        <v>5.2434307173515445E-2</v>
      </c>
    </row>
    <row r="70" spans="1:9">
      <c r="A70" s="52" t="s">
        <v>299</v>
      </c>
      <c r="B70" s="53" t="s">
        <v>306</v>
      </c>
      <c r="C70" s="53" t="s">
        <v>13</v>
      </c>
      <c r="D70" s="53" t="s">
        <v>37</v>
      </c>
      <c r="E70" s="53">
        <v>0</v>
      </c>
      <c r="F70" s="42">
        <v>147.5</v>
      </c>
      <c r="G70" s="44">
        <v>276.43999764430146</v>
      </c>
      <c r="H70" s="44">
        <v>327.58177449702794</v>
      </c>
      <c r="I70" s="28">
        <f t="shared" si="1"/>
        <v>2.0003810288223112</v>
      </c>
    </row>
    <row r="71" spans="1:9">
      <c r="A71" s="2" t="s">
        <v>71</v>
      </c>
      <c r="B71" s="4" t="s">
        <v>72</v>
      </c>
      <c r="C71" s="4" t="s">
        <v>11</v>
      </c>
      <c r="D71" s="4" t="s">
        <v>292</v>
      </c>
      <c r="E71" s="4">
        <v>0</v>
      </c>
      <c r="F71" s="42">
        <v>135.22867863140453</v>
      </c>
      <c r="G71" s="43">
        <v>372.08522401829759</v>
      </c>
      <c r="H71" s="44">
        <v>432.77575082643898</v>
      </c>
      <c r="I71" s="28">
        <f t="shared" si="1"/>
        <v>2.3882474837552436</v>
      </c>
    </row>
    <row r="72" spans="1:9">
      <c r="A72" s="2" t="s">
        <v>87</v>
      </c>
      <c r="B72" s="4" t="s">
        <v>286</v>
      </c>
      <c r="C72" s="4" t="s">
        <v>11</v>
      </c>
      <c r="D72" s="4" t="s">
        <v>14</v>
      </c>
      <c r="E72" s="4">
        <v>0</v>
      </c>
      <c r="F72" s="42">
        <v>56.212401525503196</v>
      </c>
      <c r="G72" s="43">
        <v>114.5125995456944</v>
      </c>
      <c r="H72" s="44">
        <v>140.6594286766734</v>
      </c>
      <c r="I72" s="28">
        <f t="shared" si="1"/>
        <v>0.81689122956861659</v>
      </c>
    </row>
    <row r="73" spans="1:9">
      <c r="A73" s="2" t="s">
        <v>88</v>
      </c>
      <c r="B73" s="4" t="s">
        <v>181</v>
      </c>
      <c r="C73" s="4" t="s">
        <v>11</v>
      </c>
      <c r="D73" s="4" t="s">
        <v>20</v>
      </c>
      <c r="E73" s="4">
        <v>1</v>
      </c>
      <c r="F73" s="45"/>
      <c r="G73" s="44">
        <v>0</v>
      </c>
      <c r="H73" s="44">
        <v>0</v>
      </c>
      <c r="I73" s="28">
        <f t="shared" si="1"/>
        <v>0</v>
      </c>
    </row>
    <row r="74" spans="1:9">
      <c r="A74" s="2" t="s">
        <v>182</v>
      </c>
      <c r="B74" s="4" t="s">
        <v>183</v>
      </c>
      <c r="C74" s="4" t="s">
        <v>11</v>
      </c>
      <c r="D74" s="4" t="s">
        <v>292</v>
      </c>
      <c r="E74" s="4">
        <v>0</v>
      </c>
      <c r="F74" s="42">
        <v>233.511103491932</v>
      </c>
      <c r="G74" s="43">
        <v>651.83566055626102</v>
      </c>
      <c r="H74" s="44">
        <v>799.79486126991446</v>
      </c>
      <c r="I74" s="28">
        <f t="shared" si="1"/>
        <v>4.2559415485644188</v>
      </c>
    </row>
    <row r="75" spans="1:9">
      <c r="A75" s="2" t="s">
        <v>167</v>
      </c>
      <c r="B75" s="4" t="s">
        <v>168</v>
      </c>
      <c r="C75" s="4" t="s">
        <v>11</v>
      </c>
      <c r="D75" s="4" t="s">
        <v>20</v>
      </c>
      <c r="E75" s="4">
        <v>2</v>
      </c>
      <c r="F75" s="45"/>
      <c r="G75" s="44"/>
      <c r="H75" s="44">
        <v>0</v>
      </c>
      <c r="I75" s="28">
        <f t="shared" si="1"/>
        <v>0</v>
      </c>
    </row>
    <row r="76" spans="1:9">
      <c r="A76" s="2" t="s">
        <v>242</v>
      </c>
      <c r="B76" s="4" t="s">
        <v>243</v>
      </c>
      <c r="C76" s="4" t="s">
        <v>244</v>
      </c>
      <c r="D76" s="4" t="s">
        <v>292</v>
      </c>
      <c r="E76" s="4">
        <v>0</v>
      </c>
      <c r="F76" s="42">
        <v>82.681653054909503</v>
      </c>
      <c r="G76" s="43">
        <v>180.1713579608348</v>
      </c>
      <c r="H76" s="44">
        <v>156.896729317216</v>
      </c>
      <c r="I76" s="28">
        <f t="shared" si="1"/>
        <v>1.1238292490106385</v>
      </c>
    </row>
    <row r="77" spans="1:9">
      <c r="A77" s="52" t="s">
        <v>22</v>
      </c>
      <c r="B77" s="53" t="s">
        <v>332</v>
      </c>
      <c r="C77" s="53" t="s">
        <v>15</v>
      </c>
      <c r="D77" s="53" t="s">
        <v>292</v>
      </c>
      <c r="E77" s="53">
        <v>0</v>
      </c>
      <c r="F77" s="45">
        <v>150.73169999999999</v>
      </c>
      <c r="G77" s="44">
        <v>276.89580000000001</v>
      </c>
      <c r="H77" s="44">
        <v>231.3614</v>
      </c>
      <c r="I77" s="28">
        <f t="shared" si="1"/>
        <v>1.8139671252498484</v>
      </c>
    </row>
    <row r="78" spans="1:9">
      <c r="A78" s="2" t="s">
        <v>123</v>
      </c>
      <c r="B78" s="4" t="s">
        <v>124</v>
      </c>
      <c r="C78" s="4" t="s">
        <v>15</v>
      </c>
      <c r="D78" s="4" t="s">
        <v>14</v>
      </c>
      <c r="E78" s="4">
        <v>0</v>
      </c>
      <c r="F78" s="42">
        <v>16.40356086800093</v>
      </c>
      <c r="G78" s="43">
        <v>29.563864593322531</v>
      </c>
      <c r="H78" s="44">
        <v>30.358208526048479</v>
      </c>
      <c r="I78" s="28">
        <f t="shared" si="1"/>
        <v>0.20696353202988743</v>
      </c>
    </row>
    <row r="79" spans="1:9">
      <c r="A79" s="2" t="s">
        <v>125</v>
      </c>
      <c r="B79" s="4" t="s">
        <v>321</v>
      </c>
      <c r="C79" s="4" t="s">
        <v>15</v>
      </c>
      <c r="D79" s="4" t="s">
        <v>20</v>
      </c>
      <c r="E79" s="4">
        <v>0</v>
      </c>
      <c r="F79" s="42">
        <v>0</v>
      </c>
      <c r="G79" s="43">
        <v>0</v>
      </c>
      <c r="H79" s="44">
        <v>0</v>
      </c>
      <c r="I79" s="28">
        <f t="shared" si="1"/>
        <v>0</v>
      </c>
    </row>
    <row r="80" spans="1:9">
      <c r="A80" s="2" t="s">
        <v>126</v>
      </c>
      <c r="B80" s="4" t="s">
        <v>127</v>
      </c>
      <c r="C80" s="4" t="s">
        <v>15</v>
      </c>
      <c r="D80" s="4" t="s">
        <v>20</v>
      </c>
      <c r="E80" s="4">
        <v>2</v>
      </c>
      <c r="F80" s="45"/>
      <c r="G80" s="44"/>
      <c r="H80" s="44">
        <v>0</v>
      </c>
      <c r="I80" s="28">
        <f t="shared" si="1"/>
        <v>0</v>
      </c>
    </row>
    <row r="81" spans="1:9">
      <c r="A81" s="2" t="s">
        <v>132</v>
      </c>
      <c r="B81" s="4" t="s">
        <v>322</v>
      </c>
      <c r="C81" s="4" t="s">
        <v>15</v>
      </c>
      <c r="D81" s="3" t="s">
        <v>292</v>
      </c>
      <c r="E81" s="4">
        <v>0</v>
      </c>
      <c r="F81" s="42">
        <v>0</v>
      </c>
      <c r="G81" s="43">
        <v>2.8284271247461898</v>
      </c>
      <c r="H81" s="44">
        <v>1.4142135623731</v>
      </c>
      <c r="I81" s="28">
        <f t="shared" si="1"/>
        <v>9.5519006355661504E-3</v>
      </c>
    </row>
    <row r="82" spans="1:9">
      <c r="A82" s="2" t="s">
        <v>245</v>
      </c>
      <c r="B82" s="4" t="s">
        <v>246</v>
      </c>
      <c r="C82" s="4" t="s">
        <v>15</v>
      </c>
      <c r="D82" s="4" t="s">
        <v>20</v>
      </c>
      <c r="E82" s="4">
        <v>2</v>
      </c>
      <c r="F82" s="45"/>
      <c r="G82" s="44"/>
      <c r="H82" s="44">
        <v>0</v>
      </c>
      <c r="I82" s="28">
        <f t="shared" si="1"/>
        <v>0</v>
      </c>
    </row>
    <row r="83" spans="1:9">
      <c r="A83" s="2" t="s">
        <v>73</v>
      </c>
      <c r="B83" s="4" t="s">
        <v>74</v>
      </c>
      <c r="C83" s="4" t="s">
        <v>75</v>
      </c>
      <c r="D83" s="3" t="s">
        <v>291</v>
      </c>
      <c r="E83" s="4">
        <v>2</v>
      </c>
      <c r="F83" s="45"/>
      <c r="G83" s="44"/>
      <c r="H83" s="44">
        <v>0</v>
      </c>
      <c r="I83" s="28">
        <f t="shared" si="1"/>
        <v>0</v>
      </c>
    </row>
    <row r="84" spans="1:9">
      <c r="A84" s="2" t="s">
        <v>76</v>
      </c>
      <c r="B84" s="4" t="s">
        <v>77</v>
      </c>
      <c r="C84" s="4" t="s">
        <v>75</v>
      </c>
      <c r="D84" s="4" t="s">
        <v>292</v>
      </c>
      <c r="E84" s="4">
        <v>0</v>
      </c>
      <c r="F84" s="42">
        <v>233.14720511862581</v>
      </c>
      <c r="G84" s="43">
        <v>351.1107039838995</v>
      </c>
      <c r="H84" s="44">
        <v>406.16947644901148</v>
      </c>
      <c r="I84" s="28">
        <f t="shared" si="1"/>
        <v>2.7276823916670034</v>
      </c>
    </row>
    <row r="85" spans="1:9">
      <c r="A85" s="2" t="s">
        <v>78</v>
      </c>
      <c r="B85" s="4" t="s">
        <v>79</v>
      </c>
      <c r="C85" s="4" t="s">
        <v>75</v>
      </c>
      <c r="D85" s="4" t="s">
        <v>14</v>
      </c>
      <c r="E85" s="4">
        <v>0</v>
      </c>
      <c r="F85" s="42">
        <v>28.184856020115241</v>
      </c>
      <c r="G85" s="43">
        <v>64.510013944695984</v>
      </c>
      <c r="H85" s="44">
        <v>71.847292734604878</v>
      </c>
      <c r="I85" s="28">
        <f t="shared" si="1"/>
        <v>0.42886792674367513</v>
      </c>
    </row>
    <row r="86" spans="1:9">
      <c r="A86" s="2" t="s">
        <v>133</v>
      </c>
      <c r="B86" s="4" t="s">
        <v>134</v>
      </c>
      <c r="C86" s="4" t="s">
        <v>9</v>
      </c>
      <c r="D86" s="4" t="s">
        <v>14</v>
      </c>
      <c r="E86" s="4">
        <v>0</v>
      </c>
      <c r="F86" s="42">
        <v>70.559587408482898</v>
      </c>
      <c r="G86" s="43">
        <v>159.2177511581917</v>
      </c>
      <c r="H86" s="44">
        <v>168.83433246675418</v>
      </c>
      <c r="I86" s="28">
        <f t="shared" si="1"/>
        <v>1.0451710357094275</v>
      </c>
    </row>
    <row r="87" spans="1:9">
      <c r="A87" s="2" t="s">
        <v>135</v>
      </c>
      <c r="B87" s="4" t="s">
        <v>136</v>
      </c>
      <c r="C87" s="4" t="s">
        <v>9</v>
      </c>
      <c r="D87" s="4" t="s">
        <v>292</v>
      </c>
      <c r="E87" s="4">
        <v>0</v>
      </c>
      <c r="F87" s="42">
        <v>294.6051195155959</v>
      </c>
      <c r="G87" s="43">
        <v>701.04615576433469</v>
      </c>
      <c r="H87" s="44">
        <v>760.2974179242359</v>
      </c>
      <c r="I87" s="28">
        <f t="shared" si="1"/>
        <v>4.5645730995068128</v>
      </c>
    </row>
    <row r="88" spans="1:9">
      <c r="A88" s="2" t="s">
        <v>137</v>
      </c>
      <c r="B88" s="4" t="s">
        <v>138</v>
      </c>
      <c r="C88" s="4" t="s">
        <v>9</v>
      </c>
      <c r="D88" s="4" t="s">
        <v>20</v>
      </c>
      <c r="E88" s="4">
        <v>0</v>
      </c>
      <c r="F88" s="42">
        <v>0</v>
      </c>
      <c r="G88" s="43">
        <v>0</v>
      </c>
      <c r="H88" s="44">
        <v>0</v>
      </c>
      <c r="I88" s="28">
        <f t="shared" si="1"/>
        <v>0</v>
      </c>
    </row>
    <row r="89" spans="1:9">
      <c r="A89" s="2" t="s">
        <v>139</v>
      </c>
      <c r="B89" s="4" t="s">
        <v>140</v>
      </c>
      <c r="C89" s="4" t="s">
        <v>9</v>
      </c>
      <c r="D89" s="4" t="s">
        <v>20</v>
      </c>
      <c r="E89" s="4">
        <v>2</v>
      </c>
      <c r="F89" s="45"/>
      <c r="G89" s="44"/>
      <c r="H89" s="44">
        <v>0</v>
      </c>
      <c r="I89" s="28">
        <f t="shared" si="1"/>
        <v>0</v>
      </c>
    </row>
    <row r="90" spans="1:9">
      <c r="A90" s="2" t="s">
        <v>141</v>
      </c>
      <c r="B90" s="4" t="s">
        <v>330</v>
      </c>
      <c r="C90" s="4" t="s">
        <v>9</v>
      </c>
      <c r="D90" s="4" t="s">
        <v>20</v>
      </c>
      <c r="E90" s="4">
        <v>0</v>
      </c>
      <c r="F90" s="42">
        <v>2.3025850929940499</v>
      </c>
      <c r="G90" s="43">
        <v>4.2426406871192803</v>
      </c>
      <c r="H90" s="44">
        <v>10.198039027185599</v>
      </c>
      <c r="I90" s="28">
        <f t="shared" si="1"/>
        <v>4.1738660906942587E-2</v>
      </c>
    </row>
    <row r="91" spans="1:9">
      <c r="A91" s="2" t="s">
        <v>142</v>
      </c>
      <c r="B91" s="4" t="s">
        <v>143</v>
      </c>
      <c r="C91" s="4" t="s">
        <v>9</v>
      </c>
      <c r="D91" s="4" t="s">
        <v>20</v>
      </c>
      <c r="E91" s="4">
        <v>0</v>
      </c>
      <c r="F91" s="42">
        <v>0</v>
      </c>
      <c r="G91" s="43">
        <v>0</v>
      </c>
      <c r="H91" s="44">
        <v>0</v>
      </c>
      <c r="I91" s="28">
        <f t="shared" si="1"/>
        <v>0</v>
      </c>
    </row>
    <row r="92" spans="1:9">
      <c r="A92" s="2" t="s">
        <v>144</v>
      </c>
      <c r="B92" s="4" t="s">
        <v>145</v>
      </c>
      <c r="C92" s="4" t="s">
        <v>9</v>
      </c>
      <c r="D92" s="4" t="s">
        <v>20</v>
      </c>
      <c r="E92" s="4">
        <v>1</v>
      </c>
      <c r="F92" s="45"/>
      <c r="G92" s="44">
        <v>0</v>
      </c>
      <c r="H92" s="44">
        <v>0</v>
      </c>
      <c r="I92" s="28">
        <f t="shared" si="1"/>
        <v>0</v>
      </c>
    </row>
    <row r="93" spans="1:9">
      <c r="A93" s="2" t="s">
        <v>150</v>
      </c>
      <c r="B93" s="4" t="s">
        <v>151</v>
      </c>
      <c r="C93" s="4" t="s">
        <v>9</v>
      </c>
      <c r="D93" s="4" t="s">
        <v>20</v>
      </c>
      <c r="E93" s="4">
        <v>0</v>
      </c>
      <c r="F93" s="42">
        <v>0</v>
      </c>
      <c r="G93" s="43">
        <v>0</v>
      </c>
      <c r="H93" s="44">
        <v>0</v>
      </c>
      <c r="I93" s="28">
        <f t="shared" si="1"/>
        <v>0</v>
      </c>
    </row>
    <row r="94" spans="1:9">
      <c r="A94" s="2" t="s">
        <v>152</v>
      </c>
      <c r="B94" s="4" t="s">
        <v>153</v>
      </c>
      <c r="C94" s="4" t="s">
        <v>9</v>
      </c>
      <c r="D94" s="4" t="s">
        <v>20</v>
      </c>
      <c r="E94" s="4">
        <v>2</v>
      </c>
      <c r="F94" s="45"/>
      <c r="G94" s="44"/>
      <c r="H94" s="44">
        <v>0</v>
      </c>
      <c r="I94" s="28">
        <f t="shared" si="1"/>
        <v>0</v>
      </c>
    </row>
    <row r="95" spans="1:9">
      <c r="A95" s="2" t="s">
        <v>154</v>
      </c>
      <c r="B95" s="4" t="s">
        <v>155</v>
      </c>
      <c r="C95" s="4" t="s">
        <v>9</v>
      </c>
      <c r="D95" s="4" t="s">
        <v>20</v>
      </c>
      <c r="E95" s="4">
        <v>0</v>
      </c>
      <c r="F95" s="42">
        <v>0</v>
      </c>
      <c r="G95" s="43">
        <v>0</v>
      </c>
      <c r="H95" s="44">
        <v>0</v>
      </c>
      <c r="I95" s="28">
        <f t="shared" si="1"/>
        <v>0</v>
      </c>
    </row>
    <row r="96" spans="1:9">
      <c r="A96" s="2" t="s">
        <v>156</v>
      </c>
      <c r="B96" s="4" t="s">
        <v>157</v>
      </c>
      <c r="C96" s="4" t="s">
        <v>9</v>
      </c>
      <c r="D96" s="4" t="s">
        <v>20</v>
      </c>
      <c r="E96" s="4">
        <v>0</v>
      </c>
      <c r="F96" s="42">
        <v>0</v>
      </c>
      <c r="G96" s="43">
        <v>0</v>
      </c>
      <c r="H96" s="44">
        <v>0</v>
      </c>
      <c r="I96" s="28">
        <f t="shared" si="1"/>
        <v>0</v>
      </c>
    </row>
    <row r="97" spans="1:9">
      <c r="A97" s="52" t="s">
        <v>300</v>
      </c>
      <c r="B97" s="53" t="s">
        <v>307</v>
      </c>
      <c r="C97" s="53" t="s">
        <v>9</v>
      </c>
      <c r="D97" s="53" t="s">
        <v>37</v>
      </c>
      <c r="E97" s="53">
        <v>0</v>
      </c>
      <c r="F97" s="45">
        <v>25.5406204095353</v>
      </c>
      <c r="G97" s="44">
        <v>55.528489624414703</v>
      </c>
      <c r="H97" s="44">
        <v>74.845058457493494</v>
      </c>
      <c r="I97" s="28">
        <f t="shared" si="1"/>
        <v>0.40227421517915085</v>
      </c>
    </row>
    <row r="98" spans="1:9">
      <c r="A98" s="2" t="s">
        <v>44</v>
      </c>
      <c r="B98" s="4" t="s">
        <v>45</v>
      </c>
      <c r="C98" s="4" t="s">
        <v>16</v>
      </c>
      <c r="D98" s="4" t="s">
        <v>292</v>
      </c>
      <c r="E98" s="4">
        <v>0</v>
      </c>
      <c r="F98" s="42">
        <v>170.95988774579484</v>
      </c>
      <c r="G98" s="43">
        <v>290.91883381975413</v>
      </c>
      <c r="H98" s="44">
        <v>243.45780974116559</v>
      </c>
      <c r="I98" s="28">
        <f t="shared" si="1"/>
        <v>1.9637554921523845</v>
      </c>
    </row>
    <row r="99" spans="1:9">
      <c r="A99" s="2" t="s">
        <v>46</v>
      </c>
      <c r="B99" s="4" t="s">
        <v>47</v>
      </c>
      <c r="C99" s="4" t="s">
        <v>16</v>
      </c>
      <c r="D99" s="4" t="s">
        <v>14</v>
      </c>
      <c r="E99" s="4">
        <v>0</v>
      </c>
      <c r="F99" s="42">
        <v>55.53108209236251</v>
      </c>
      <c r="G99" s="43">
        <v>98.941864233509889</v>
      </c>
      <c r="H99" s="44">
        <v>72.7577043748054</v>
      </c>
      <c r="I99" s="28">
        <f t="shared" si="1"/>
        <v>0.63492903409416412</v>
      </c>
    </row>
    <row r="100" spans="1:9">
      <c r="A100" s="2" t="s">
        <v>115</v>
      </c>
      <c r="B100" s="4" t="s">
        <v>116</v>
      </c>
      <c r="C100" s="4" t="s">
        <v>16</v>
      </c>
      <c r="D100" s="4" t="s">
        <v>20</v>
      </c>
      <c r="E100" s="4">
        <v>2</v>
      </c>
      <c r="F100" s="45"/>
      <c r="G100" s="44"/>
      <c r="H100" s="44">
        <v>0</v>
      </c>
      <c r="I100" s="28">
        <f t="shared" si="1"/>
        <v>0</v>
      </c>
    </row>
    <row r="101" spans="1:9">
      <c r="A101" s="2" t="s">
        <v>210</v>
      </c>
      <c r="B101" s="4" t="s">
        <v>211</v>
      </c>
      <c r="C101" s="4" t="s">
        <v>18</v>
      </c>
      <c r="D101" s="4" t="s">
        <v>14</v>
      </c>
      <c r="E101" s="4">
        <v>0</v>
      </c>
      <c r="F101" s="42">
        <v>30.155682667242722</v>
      </c>
      <c r="G101" s="43">
        <v>46.321873665418636</v>
      </c>
      <c r="H101" s="44">
        <v>28.191406467750401</v>
      </c>
      <c r="I101" s="28">
        <f t="shared" si="1"/>
        <v>0.30377887672573589</v>
      </c>
    </row>
    <row r="102" spans="1:9">
      <c r="A102" s="2" t="s">
        <v>212</v>
      </c>
      <c r="B102" s="4" t="s">
        <v>213</v>
      </c>
      <c r="C102" s="4" t="s">
        <v>18</v>
      </c>
      <c r="D102" s="3" t="s">
        <v>291</v>
      </c>
      <c r="E102" s="4">
        <v>2</v>
      </c>
      <c r="F102" s="45"/>
      <c r="G102" s="44"/>
      <c r="H102" s="44">
        <v>0</v>
      </c>
      <c r="I102" s="28">
        <f t="shared" si="1"/>
        <v>0</v>
      </c>
    </row>
    <row r="103" spans="1:9">
      <c r="A103" s="2" t="s">
        <v>214</v>
      </c>
      <c r="B103" s="4" t="s">
        <v>215</v>
      </c>
      <c r="C103" s="4" t="s">
        <v>18</v>
      </c>
      <c r="D103" s="4" t="s">
        <v>292</v>
      </c>
      <c r="E103" s="4">
        <v>0</v>
      </c>
      <c r="F103" s="42">
        <v>149.86492400605727</v>
      </c>
      <c r="G103" s="43">
        <v>333.930864220876</v>
      </c>
      <c r="H103" s="44">
        <v>286.56815745093201</v>
      </c>
      <c r="I103" s="28">
        <f t="shared" si="1"/>
        <v>2.0587158952600206</v>
      </c>
    </row>
    <row r="104" spans="1:9">
      <c r="A104" s="2" t="s">
        <v>216</v>
      </c>
      <c r="B104" s="4" t="s">
        <v>217</v>
      </c>
      <c r="C104" s="4" t="s">
        <v>18</v>
      </c>
      <c r="D104" s="4" t="s">
        <v>20</v>
      </c>
      <c r="E104" s="4">
        <v>2</v>
      </c>
      <c r="F104" s="45"/>
      <c r="G104" s="44"/>
      <c r="H104" s="44">
        <v>0</v>
      </c>
      <c r="I104" s="28">
        <f t="shared" si="1"/>
        <v>0</v>
      </c>
    </row>
    <row r="105" spans="1:9">
      <c r="A105" s="2" t="s">
        <v>108</v>
      </c>
      <c r="B105" s="4" t="s">
        <v>109</v>
      </c>
      <c r="C105" s="4" t="s">
        <v>12</v>
      </c>
      <c r="D105" s="4" t="s">
        <v>292</v>
      </c>
      <c r="E105" s="4">
        <v>0</v>
      </c>
      <c r="F105" s="42">
        <v>231.88316740876797</v>
      </c>
      <c r="G105" s="43">
        <v>521.16546543204186</v>
      </c>
      <c r="H105" s="44">
        <v>463.11781902037302</v>
      </c>
      <c r="I105" s="28">
        <f t="shared" si="1"/>
        <v>3.2372558694969866</v>
      </c>
    </row>
    <row r="106" spans="1:9">
      <c r="A106" s="2" t="s">
        <v>113</v>
      </c>
      <c r="B106" s="4" t="s">
        <v>114</v>
      </c>
      <c r="C106" s="4" t="s">
        <v>12</v>
      </c>
      <c r="D106" s="4" t="s">
        <v>292</v>
      </c>
      <c r="E106" s="4">
        <v>0</v>
      </c>
      <c r="F106" s="42">
        <v>137.48047125948</v>
      </c>
      <c r="G106" s="43">
        <v>304.44196498023092</v>
      </c>
      <c r="H106" s="44">
        <v>280.55834058545912</v>
      </c>
      <c r="I106" s="28">
        <f t="shared" si="1"/>
        <v>1.9213055427065395</v>
      </c>
    </row>
    <row r="107" spans="1:9">
      <c r="A107" s="12" t="s">
        <v>294</v>
      </c>
      <c r="B107" s="5" t="s">
        <v>323</v>
      </c>
      <c r="C107" s="5" t="s">
        <v>12</v>
      </c>
      <c r="D107" s="5" t="s">
        <v>14</v>
      </c>
      <c r="E107" s="4">
        <v>0</v>
      </c>
      <c r="F107" s="42">
        <v>61.826751192072173</v>
      </c>
      <c r="G107" s="43">
        <v>120.02377380670049</v>
      </c>
      <c r="H107" s="44">
        <v>121.9616</v>
      </c>
      <c r="I107" s="28">
        <f t="shared" si="1"/>
        <v>0.81590038422909639</v>
      </c>
    </row>
    <row r="108" spans="1:9">
      <c r="A108" s="2" t="s">
        <v>3</v>
      </c>
      <c r="B108" s="4" t="s">
        <v>324</v>
      </c>
      <c r="C108" s="4" t="s">
        <v>12</v>
      </c>
      <c r="D108" s="4" t="s">
        <v>20</v>
      </c>
      <c r="E108" s="4">
        <v>0</v>
      </c>
      <c r="F108" s="42">
        <v>0</v>
      </c>
      <c r="G108" s="43">
        <v>0</v>
      </c>
      <c r="H108" s="44">
        <v>0</v>
      </c>
      <c r="I108" s="28">
        <f t="shared" si="1"/>
        <v>0</v>
      </c>
    </row>
    <row r="109" spans="1:9">
      <c r="A109" s="2" t="s">
        <v>236</v>
      </c>
      <c r="B109" s="4" t="s">
        <v>237</v>
      </c>
      <c r="C109" s="4" t="s">
        <v>12</v>
      </c>
      <c r="D109" s="4" t="s">
        <v>20</v>
      </c>
      <c r="E109" s="4">
        <v>0</v>
      </c>
      <c r="F109" s="42">
        <v>10.952279146220301</v>
      </c>
      <c r="G109" s="43">
        <v>11.180339887498899</v>
      </c>
      <c r="H109" s="44">
        <v>39.230814544075002</v>
      </c>
      <c r="I109" s="28">
        <f t="shared" si="1"/>
        <v>0.15810324835553358</v>
      </c>
    </row>
    <row r="110" spans="1:9">
      <c r="A110" s="2" t="s">
        <v>146</v>
      </c>
      <c r="B110" s="4" t="s">
        <v>147</v>
      </c>
      <c r="C110" s="4" t="s">
        <v>10</v>
      </c>
      <c r="D110" s="4" t="s">
        <v>20</v>
      </c>
      <c r="E110" s="4">
        <v>1</v>
      </c>
      <c r="F110" s="45"/>
      <c r="G110" s="44">
        <v>0</v>
      </c>
      <c r="H110" s="44">
        <v>0</v>
      </c>
      <c r="I110" s="28">
        <f t="shared" si="1"/>
        <v>0</v>
      </c>
    </row>
    <row r="111" spans="1:9">
      <c r="A111" s="2" t="s">
        <v>148</v>
      </c>
      <c r="B111" s="4" t="s">
        <v>149</v>
      </c>
      <c r="C111" s="4" t="s">
        <v>10</v>
      </c>
      <c r="D111" s="4" t="s">
        <v>20</v>
      </c>
      <c r="E111" s="4">
        <v>2</v>
      </c>
      <c r="F111" s="45"/>
      <c r="G111" s="44"/>
      <c r="H111" s="44">
        <v>0</v>
      </c>
      <c r="I111" s="28">
        <f t="shared" si="1"/>
        <v>0</v>
      </c>
    </row>
    <row r="112" spans="1:9">
      <c r="A112" s="2" t="s">
        <v>224</v>
      </c>
      <c r="B112" s="4" t="s">
        <v>225</v>
      </c>
      <c r="C112" s="4" t="s">
        <v>10</v>
      </c>
      <c r="D112" s="4" t="s">
        <v>292</v>
      </c>
      <c r="E112" s="4">
        <v>0</v>
      </c>
      <c r="F112" s="42">
        <v>205.03394292839835</v>
      </c>
      <c r="G112" s="43">
        <v>272.7689755613668</v>
      </c>
      <c r="H112" s="44">
        <v>317.73784528927513</v>
      </c>
      <c r="I112" s="28">
        <f t="shared" si="1"/>
        <v>2.2321172020089408</v>
      </c>
    </row>
    <row r="113" spans="1:9">
      <c r="A113" s="2" t="s">
        <v>226</v>
      </c>
      <c r="B113" s="4" t="s">
        <v>227</v>
      </c>
      <c r="C113" s="4" t="s">
        <v>10</v>
      </c>
      <c r="D113" s="4" t="s">
        <v>20</v>
      </c>
      <c r="E113" s="4">
        <v>1</v>
      </c>
      <c r="F113" s="45"/>
      <c r="G113" s="44">
        <v>0</v>
      </c>
      <c r="H113" s="44">
        <v>0</v>
      </c>
      <c r="I113" s="28">
        <f t="shared" si="1"/>
        <v>0</v>
      </c>
    </row>
    <row r="114" spans="1:9">
      <c r="A114" s="2" t="s">
        <v>48</v>
      </c>
      <c r="B114" s="4" t="s">
        <v>49</v>
      </c>
      <c r="C114" s="4" t="s">
        <v>50</v>
      </c>
      <c r="D114" s="4" t="s">
        <v>20</v>
      </c>
      <c r="E114" s="4">
        <v>2</v>
      </c>
      <c r="F114" s="45"/>
      <c r="G114" s="44"/>
      <c r="H114" s="44">
        <v>0</v>
      </c>
      <c r="I114" s="28">
        <f t="shared" si="1"/>
        <v>0</v>
      </c>
    </row>
    <row r="115" spans="1:9">
      <c r="A115" s="2" t="s">
        <v>238</v>
      </c>
      <c r="B115" s="4" t="s">
        <v>239</v>
      </c>
      <c r="C115" s="4" t="s">
        <v>50</v>
      </c>
      <c r="D115" s="3" t="s">
        <v>20</v>
      </c>
      <c r="E115" s="4">
        <v>1</v>
      </c>
      <c r="F115" s="45"/>
      <c r="G115" s="44">
        <v>0</v>
      </c>
      <c r="H115" s="44">
        <v>0</v>
      </c>
      <c r="I115" s="28">
        <f t="shared" si="1"/>
        <v>0</v>
      </c>
    </row>
    <row r="116" spans="1:9">
      <c r="A116" s="2" t="s">
        <v>240</v>
      </c>
      <c r="B116" s="4" t="s">
        <v>241</v>
      </c>
      <c r="C116" s="4" t="s">
        <v>50</v>
      </c>
      <c r="D116" s="4" t="s">
        <v>292</v>
      </c>
      <c r="E116" s="4">
        <v>0</v>
      </c>
      <c r="F116" s="42">
        <v>116.88657559087299</v>
      </c>
      <c r="G116" s="43">
        <v>244.38601456279449</v>
      </c>
      <c r="H116" s="44">
        <v>340.17337557482034</v>
      </c>
      <c r="I116" s="28">
        <f t="shared" si="1"/>
        <v>1.8133975649396943</v>
      </c>
    </row>
    <row r="117" spans="1:9">
      <c r="A117" s="52" t="s">
        <v>21</v>
      </c>
      <c r="B117" s="53" t="s">
        <v>331</v>
      </c>
      <c r="C117" s="53" t="s">
        <v>6</v>
      </c>
      <c r="D117" s="53" t="s">
        <v>292</v>
      </c>
      <c r="E117" s="70">
        <v>0</v>
      </c>
      <c r="F117" s="42">
        <v>134.5216551535994</v>
      </c>
      <c r="G117" s="43">
        <v>263.99377235610268</v>
      </c>
      <c r="H117" s="44">
        <v>219.81450000000001</v>
      </c>
      <c r="I117" s="28">
        <f t="shared" si="1"/>
        <v>1.686166539358503</v>
      </c>
    </row>
    <row r="118" spans="1:9">
      <c r="A118" s="2" t="s">
        <v>29</v>
      </c>
      <c r="B118" s="4" t="s">
        <v>30</v>
      </c>
      <c r="C118" s="4" t="s">
        <v>6</v>
      </c>
      <c r="D118" s="4" t="s">
        <v>14</v>
      </c>
      <c r="E118" s="4">
        <v>0</v>
      </c>
      <c r="F118" s="42">
        <v>37.847196785807618</v>
      </c>
      <c r="G118" s="43">
        <v>87.2660633147987</v>
      </c>
      <c r="H118" s="44">
        <v>87.859063046317416</v>
      </c>
      <c r="I118" s="28">
        <f t="shared" si="1"/>
        <v>0.55927730230318207</v>
      </c>
    </row>
    <row r="119" spans="1:9">
      <c r="A119" s="2" t="s">
        <v>33</v>
      </c>
      <c r="B119" s="4" t="s">
        <v>34</v>
      </c>
      <c r="C119" s="4" t="s">
        <v>6</v>
      </c>
      <c r="D119" s="4" t="s">
        <v>14</v>
      </c>
      <c r="E119" s="4">
        <v>0</v>
      </c>
      <c r="F119" s="42">
        <v>29.659069711737871</v>
      </c>
      <c r="G119" s="43">
        <v>71.328808554775577</v>
      </c>
      <c r="H119" s="44">
        <v>74.927544928603766</v>
      </c>
      <c r="I119" s="28">
        <f t="shared" si="1"/>
        <v>0.45789088243256204</v>
      </c>
    </row>
    <row r="120" spans="1:9">
      <c r="A120" s="2" t="s">
        <v>35</v>
      </c>
      <c r="B120" s="4" t="s">
        <v>36</v>
      </c>
      <c r="C120" s="4" t="s">
        <v>6</v>
      </c>
      <c r="D120" s="4" t="s">
        <v>37</v>
      </c>
      <c r="E120" s="4">
        <v>0</v>
      </c>
      <c r="F120" s="42">
        <v>0</v>
      </c>
      <c r="G120" s="43">
        <v>0</v>
      </c>
      <c r="H120" s="44">
        <v>0</v>
      </c>
      <c r="I120" s="28">
        <f t="shared" si="1"/>
        <v>0</v>
      </c>
    </row>
    <row r="121" spans="1:9">
      <c r="A121" s="2" t="s">
        <v>38</v>
      </c>
      <c r="B121" s="4" t="s">
        <v>39</v>
      </c>
      <c r="C121" s="4" t="s">
        <v>6</v>
      </c>
      <c r="D121" s="4" t="s">
        <v>37</v>
      </c>
      <c r="E121" s="4">
        <v>0</v>
      </c>
      <c r="F121" s="42">
        <v>2.4849066497879999</v>
      </c>
      <c r="G121" s="43">
        <v>9.6332495807107996</v>
      </c>
      <c r="H121" s="44">
        <v>11.124038404636</v>
      </c>
      <c r="I121" s="28">
        <f t="shared" si="1"/>
        <v>5.7053458035912115E-2</v>
      </c>
    </row>
    <row r="122" spans="1:9">
      <c r="A122" s="2" t="s">
        <v>40</v>
      </c>
      <c r="B122" s="4" t="s">
        <v>41</v>
      </c>
      <c r="C122" s="4" t="s">
        <v>6</v>
      </c>
      <c r="D122" s="4" t="s">
        <v>20</v>
      </c>
      <c r="E122" s="4">
        <v>2</v>
      </c>
      <c r="F122" s="45"/>
      <c r="G122" s="44"/>
      <c r="H122" s="44">
        <v>0</v>
      </c>
      <c r="I122" s="28">
        <f t="shared" si="1"/>
        <v>0</v>
      </c>
    </row>
    <row r="123" spans="1:9">
      <c r="A123" s="2" t="s">
        <v>42</v>
      </c>
      <c r="B123" s="4" t="s">
        <v>43</v>
      </c>
      <c r="C123" s="4" t="s">
        <v>6</v>
      </c>
      <c r="D123" s="4" t="s">
        <v>292</v>
      </c>
      <c r="E123" s="4">
        <v>0</v>
      </c>
      <c r="F123" s="42">
        <v>214.51007285272371</v>
      </c>
      <c r="G123" s="43">
        <v>435.38318518892373</v>
      </c>
      <c r="H123" s="44">
        <v>712.96012369358141</v>
      </c>
      <c r="I123" s="28">
        <f t="shared" si="1"/>
        <v>3.4837129542965455</v>
      </c>
    </row>
    <row r="124" spans="1:9">
      <c r="A124" s="2" t="s">
        <v>228</v>
      </c>
      <c r="B124" s="4" t="s">
        <v>229</v>
      </c>
      <c r="C124" s="4" t="s">
        <v>6</v>
      </c>
      <c r="D124" s="4" t="s">
        <v>20</v>
      </c>
      <c r="E124" s="4">
        <v>0</v>
      </c>
      <c r="F124" s="42">
        <v>0</v>
      </c>
      <c r="G124" s="43">
        <v>0</v>
      </c>
      <c r="H124" s="44">
        <v>0</v>
      </c>
      <c r="I124" s="28">
        <f t="shared" si="1"/>
        <v>0</v>
      </c>
    </row>
    <row r="125" spans="1:9">
      <c r="A125" s="2" t="s">
        <v>230</v>
      </c>
      <c r="B125" s="4" t="s">
        <v>325</v>
      </c>
      <c r="C125" s="4" t="s">
        <v>6</v>
      </c>
      <c r="D125" s="4" t="s">
        <v>20</v>
      </c>
      <c r="E125" s="4">
        <v>0</v>
      </c>
      <c r="F125" s="42">
        <v>0</v>
      </c>
      <c r="G125" s="43">
        <v>0</v>
      </c>
      <c r="H125" s="44">
        <v>0</v>
      </c>
      <c r="I125" s="28">
        <f t="shared" si="1"/>
        <v>0</v>
      </c>
    </row>
    <row r="126" spans="1:9">
      <c r="A126" s="2" t="s">
        <v>231</v>
      </c>
      <c r="B126" s="4" t="s">
        <v>232</v>
      </c>
      <c r="C126" s="4" t="s">
        <v>6</v>
      </c>
      <c r="D126" s="4" t="s">
        <v>20</v>
      </c>
      <c r="E126" s="4">
        <v>0</v>
      </c>
      <c r="F126" s="42">
        <v>2.7080502011022101</v>
      </c>
      <c r="G126" s="43">
        <v>3.6457513110645898</v>
      </c>
      <c r="H126" s="44">
        <v>10.744211504418301</v>
      </c>
      <c r="I126" s="28">
        <f t="shared" si="1"/>
        <v>4.3336280312839967E-2</v>
      </c>
    </row>
    <row r="127" spans="1:9">
      <c r="A127" s="2" t="s">
        <v>233</v>
      </c>
      <c r="B127" s="4" t="s">
        <v>326</v>
      </c>
      <c r="C127" s="4" t="s">
        <v>6</v>
      </c>
      <c r="D127" s="4" t="s">
        <v>37</v>
      </c>
      <c r="E127" s="4">
        <v>0</v>
      </c>
      <c r="F127" s="42">
        <v>4.7957905455967396</v>
      </c>
      <c r="G127" s="43">
        <v>6</v>
      </c>
      <c r="H127" s="44">
        <v>4.4721359549995796</v>
      </c>
      <c r="I127" s="28">
        <f t="shared" si="1"/>
        <v>4.5107491904063116E-2</v>
      </c>
    </row>
    <row r="128" spans="1:9">
      <c r="A128" s="2" t="s">
        <v>234</v>
      </c>
      <c r="B128" s="4" t="s">
        <v>235</v>
      </c>
      <c r="C128" s="4" t="s">
        <v>6</v>
      </c>
      <c r="D128" s="4" t="s">
        <v>20</v>
      </c>
      <c r="E128" s="4">
        <v>1</v>
      </c>
      <c r="F128" s="45"/>
      <c r="G128" s="44">
        <v>0</v>
      </c>
      <c r="H128" s="44">
        <v>0</v>
      </c>
      <c r="I128" s="28">
        <f t="shared" si="1"/>
        <v>0</v>
      </c>
    </row>
    <row r="129" spans="1:9">
      <c r="A129" s="59" t="s">
        <v>303</v>
      </c>
      <c r="B129" s="53" t="s">
        <v>327</v>
      </c>
      <c r="C129" s="53" t="s">
        <v>6</v>
      </c>
      <c r="D129" s="53" t="s">
        <v>37</v>
      </c>
      <c r="E129" s="53">
        <v>0</v>
      </c>
      <c r="F129" s="45">
        <v>7.7990000000000004</v>
      </c>
      <c r="G129" s="44">
        <v>10.037000000000001</v>
      </c>
      <c r="H129" s="44">
        <v>12</v>
      </c>
      <c r="I129" s="28">
        <f t="shared" si="1"/>
        <v>8.3936204422841124E-2</v>
      </c>
    </row>
    <row r="130" spans="1:9">
      <c r="A130" s="2" t="s">
        <v>31</v>
      </c>
      <c r="B130" s="4" t="s">
        <v>32</v>
      </c>
      <c r="C130" s="4" t="s">
        <v>8</v>
      </c>
      <c r="D130" s="4" t="s">
        <v>20</v>
      </c>
      <c r="E130" s="4">
        <v>2</v>
      </c>
      <c r="F130" s="45"/>
      <c r="G130" s="44"/>
      <c r="H130" s="44">
        <v>0</v>
      </c>
      <c r="I130" s="28">
        <f t="shared" si="1"/>
        <v>0</v>
      </c>
    </row>
    <row r="131" spans="1:9">
      <c r="A131" s="2" t="s">
        <v>102</v>
      </c>
      <c r="B131" s="4" t="s">
        <v>103</v>
      </c>
      <c r="C131" s="4" t="s">
        <v>8</v>
      </c>
      <c r="D131" s="4" t="s">
        <v>292</v>
      </c>
      <c r="E131" s="4">
        <v>0</v>
      </c>
      <c r="F131" s="42">
        <v>264.7565703854761</v>
      </c>
      <c r="G131" s="43">
        <v>451.92149607330202</v>
      </c>
      <c r="H131" s="44">
        <v>457.3364226821659</v>
      </c>
      <c r="I131" s="28">
        <f t="shared" ref="I131:I147" si="2">(100/$F$148*F131)*1/3+(100/$G$148*G131)*1/3+(100/$H$148*H131)*1/3</f>
        <v>3.2131018232178143</v>
      </c>
    </row>
    <row r="132" spans="1:9">
      <c r="A132" s="2" t="s">
        <v>104</v>
      </c>
      <c r="B132" s="4" t="s">
        <v>105</v>
      </c>
      <c r="C132" s="4" t="s">
        <v>8</v>
      </c>
      <c r="D132" s="4" t="s">
        <v>20</v>
      </c>
      <c r="E132" s="4">
        <v>0</v>
      </c>
      <c r="F132" s="42">
        <v>19.955512926525749</v>
      </c>
      <c r="G132" s="43">
        <v>50.744589356835696</v>
      </c>
      <c r="H132" s="44">
        <v>49.138403880782498</v>
      </c>
      <c r="I132" s="28">
        <f t="shared" si="2"/>
        <v>0.31180829676426508</v>
      </c>
    </row>
    <row r="133" spans="1:9">
      <c r="A133" s="2" t="s">
        <v>106</v>
      </c>
      <c r="B133" s="4" t="s">
        <v>107</v>
      </c>
      <c r="C133" s="4" t="s">
        <v>8</v>
      </c>
      <c r="D133" s="4" t="s">
        <v>292</v>
      </c>
      <c r="E133" s="4">
        <v>0</v>
      </c>
      <c r="F133" s="42">
        <v>181.14228991183228</v>
      </c>
      <c r="G133" s="43">
        <v>242.24971084023738</v>
      </c>
      <c r="H133" s="44">
        <v>260.44378772018518</v>
      </c>
      <c r="I133" s="28">
        <f t="shared" si="2"/>
        <v>1.9323821150473646</v>
      </c>
    </row>
    <row r="134" spans="1:9">
      <c r="A134" s="2" t="s">
        <v>175</v>
      </c>
      <c r="B134" s="4" t="s">
        <v>176</v>
      </c>
      <c r="C134" s="4" t="s">
        <v>8</v>
      </c>
      <c r="D134" s="4" t="s">
        <v>14</v>
      </c>
      <c r="E134" s="4">
        <v>0</v>
      </c>
      <c r="F134" s="42">
        <v>74.755140466052893</v>
      </c>
      <c r="G134" s="43">
        <v>142.32159637275169</v>
      </c>
      <c r="H134" s="44">
        <v>186.83351536241639</v>
      </c>
      <c r="I134" s="28">
        <f t="shared" si="2"/>
        <v>1.0626991166494608</v>
      </c>
    </row>
    <row r="135" spans="1:9">
      <c r="A135" s="2" t="s">
        <v>177</v>
      </c>
      <c r="B135" s="4" t="s">
        <v>178</v>
      </c>
      <c r="C135" s="4" t="s">
        <v>8</v>
      </c>
      <c r="D135" s="3" t="s">
        <v>20</v>
      </c>
      <c r="E135" s="4">
        <v>1</v>
      </c>
      <c r="F135" s="45"/>
      <c r="G135" s="44">
        <v>34.695790802141801</v>
      </c>
      <c r="H135" s="44">
        <v>37.983905416712098</v>
      </c>
      <c r="I135" s="28">
        <f t="shared" si="2"/>
        <v>0.16052196145170522</v>
      </c>
    </row>
    <row r="136" spans="1:9">
      <c r="A136" s="2" t="s">
        <v>179</v>
      </c>
      <c r="B136" s="4" t="s">
        <v>180</v>
      </c>
      <c r="C136" s="4" t="s">
        <v>8</v>
      </c>
      <c r="D136" s="4" t="s">
        <v>292</v>
      </c>
      <c r="E136" s="4">
        <v>0</v>
      </c>
      <c r="F136" s="42">
        <v>379.3056362833704</v>
      </c>
      <c r="G136" s="43">
        <v>760.49904169665672</v>
      </c>
      <c r="H136" s="44">
        <v>793.21924487422007</v>
      </c>
      <c r="I136" s="28">
        <f t="shared" si="2"/>
        <v>5.1562411639672963</v>
      </c>
    </row>
    <row r="137" spans="1:9">
      <c r="A137" s="2" t="s">
        <v>185</v>
      </c>
      <c r="B137" s="4" t="s">
        <v>186</v>
      </c>
      <c r="C137" s="4" t="s">
        <v>8</v>
      </c>
      <c r="D137" s="4" t="s">
        <v>20</v>
      </c>
      <c r="E137" s="4">
        <v>1</v>
      </c>
      <c r="F137" s="45"/>
      <c r="G137" s="44">
        <v>0</v>
      </c>
      <c r="H137" s="44">
        <v>0</v>
      </c>
      <c r="I137" s="28">
        <f t="shared" si="2"/>
        <v>0</v>
      </c>
    </row>
    <row r="138" spans="1:9">
      <c r="A138" s="2" t="s">
        <v>4</v>
      </c>
      <c r="B138" s="4" t="s">
        <v>5</v>
      </c>
      <c r="C138" s="4" t="s">
        <v>8</v>
      </c>
      <c r="D138" s="4" t="s">
        <v>20</v>
      </c>
      <c r="E138" s="4">
        <v>2</v>
      </c>
      <c r="F138" s="45"/>
      <c r="G138" s="44"/>
      <c r="H138" s="44">
        <v>0</v>
      </c>
      <c r="I138" s="28">
        <f t="shared" si="2"/>
        <v>0</v>
      </c>
    </row>
    <row r="139" spans="1:9">
      <c r="A139" s="2" t="s">
        <v>189</v>
      </c>
      <c r="B139" s="4" t="s">
        <v>190</v>
      </c>
      <c r="C139" s="4" t="s">
        <v>8</v>
      </c>
      <c r="D139" s="4" t="s">
        <v>20</v>
      </c>
      <c r="E139" s="4">
        <v>0</v>
      </c>
      <c r="F139" s="42">
        <v>3.3672958299864701</v>
      </c>
      <c r="G139" s="43">
        <v>14.9966642098086</v>
      </c>
      <c r="H139" s="44">
        <v>3.74165738677394</v>
      </c>
      <c r="I139" s="28">
        <f t="shared" si="2"/>
        <v>5.8026665516749724E-2</v>
      </c>
    </row>
    <row r="140" spans="1:9">
      <c r="A140" s="2" t="s">
        <v>191</v>
      </c>
      <c r="B140" s="4" t="s">
        <v>192</v>
      </c>
      <c r="C140" s="4" t="s">
        <v>8</v>
      </c>
      <c r="D140" s="4" t="s">
        <v>20</v>
      </c>
      <c r="E140" s="4">
        <v>2</v>
      </c>
      <c r="F140" s="45"/>
      <c r="G140" s="44"/>
      <c r="H140" s="44">
        <v>0</v>
      </c>
      <c r="I140" s="28">
        <f t="shared" si="2"/>
        <v>0</v>
      </c>
    </row>
    <row r="141" spans="1:9">
      <c r="A141" s="2" t="s">
        <v>193</v>
      </c>
      <c r="B141" s="4" t="s">
        <v>194</v>
      </c>
      <c r="C141" s="4" t="s">
        <v>8</v>
      </c>
      <c r="D141" s="4" t="s">
        <v>20</v>
      </c>
      <c r="E141" s="4">
        <v>2</v>
      </c>
      <c r="F141" s="45"/>
      <c r="G141" s="44"/>
      <c r="H141" s="44">
        <v>0</v>
      </c>
      <c r="I141" s="28">
        <f t="shared" si="2"/>
        <v>0</v>
      </c>
    </row>
    <row r="142" spans="1:9">
      <c r="A142" s="59" t="s">
        <v>304</v>
      </c>
      <c r="B142" s="53" t="s">
        <v>328</v>
      </c>
      <c r="C142" s="53" t="s">
        <v>8</v>
      </c>
      <c r="D142" s="53" t="s">
        <v>37</v>
      </c>
      <c r="E142" s="53">
        <v>0</v>
      </c>
      <c r="F142" s="45">
        <v>0</v>
      </c>
      <c r="G142" s="44">
        <v>2.6459999999999999</v>
      </c>
      <c r="H142" s="44">
        <v>8.2894889999999997</v>
      </c>
      <c r="I142" s="28">
        <f t="shared" si="2"/>
        <v>2.3570497724211041E-2</v>
      </c>
    </row>
    <row r="143" spans="1:9">
      <c r="A143" s="2" t="s">
        <v>273</v>
      </c>
      <c r="B143" s="4" t="s">
        <v>274</v>
      </c>
      <c r="C143" s="4" t="s">
        <v>278</v>
      </c>
      <c r="D143" s="4" t="s">
        <v>292</v>
      </c>
      <c r="E143" s="4">
        <v>0</v>
      </c>
      <c r="F143" s="42">
        <v>28.396081873918298</v>
      </c>
      <c r="G143" s="43">
        <v>54.317558729668697</v>
      </c>
      <c r="H143" s="44">
        <v>90.396693362298095</v>
      </c>
      <c r="I143" s="28">
        <f t="shared" si="2"/>
        <v>0.44507792154433012</v>
      </c>
    </row>
    <row r="144" spans="1:9">
      <c r="A144" s="2" t="s">
        <v>282</v>
      </c>
      <c r="B144" s="4" t="s">
        <v>89</v>
      </c>
      <c r="C144" s="4" t="s">
        <v>90</v>
      </c>
      <c r="D144" s="4" t="s">
        <v>20</v>
      </c>
      <c r="E144" s="4">
        <v>0</v>
      </c>
      <c r="F144" s="42">
        <v>0</v>
      </c>
      <c r="G144" s="43">
        <v>0</v>
      </c>
      <c r="H144" s="44">
        <v>0</v>
      </c>
      <c r="I144" s="28">
        <f t="shared" si="2"/>
        <v>0</v>
      </c>
    </row>
    <row r="145" spans="1:9">
      <c r="A145" s="2" t="s">
        <v>91</v>
      </c>
      <c r="B145" s="4" t="s">
        <v>92</v>
      </c>
      <c r="C145" s="4" t="s">
        <v>90</v>
      </c>
      <c r="D145" s="4" t="s">
        <v>20</v>
      </c>
      <c r="E145" s="4">
        <v>1</v>
      </c>
      <c r="F145" s="45"/>
      <c r="G145" s="44">
        <v>0</v>
      </c>
      <c r="H145" s="44">
        <v>0</v>
      </c>
      <c r="I145" s="28">
        <f t="shared" si="2"/>
        <v>0</v>
      </c>
    </row>
    <row r="146" spans="1:9">
      <c r="A146" s="2" t="s">
        <v>279</v>
      </c>
      <c r="B146" s="4" t="s">
        <v>280</v>
      </c>
      <c r="C146" s="4" t="s">
        <v>281</v>
      </c>
      <c r="D146" s="4" t="s">
        <v>292</v>
      </c>
      <c r="E146" s="4">
        <v>0</v>
      </c>
      <c r="F146" s="42">
        <v>15.2116443526994</v>
      </c>
      <c r="G146" s="43">
        <v>14.1882834265689</v>
      </c>
      <c r="H146" s="44">
        <v>59.523736259159399</v>
      </c>
      <c r="I146" s="28">
        <f t="shared" si="2"/>
        <v>0.22705103048862746</v>
      </c>
    </row>
    <row r="147" spans="1:9">
      <c r="A147" s="1" t="s">
        <v>27</v>
      </c>
      <c r="B147" s="22" t="s">
        <v>329</v>
      </c>
      <c r="C147" s="22" t="s">
        <v>28</v>
      </c>
      <c r="D147" s="22" t="s">
        <v>292</v>
      </c>
      <c r="E147" s="22">
        <v>0</v>
      </c>
      <c r="F147" s="46">
        <v>13.4043854623039</v>
      </c>
      <c r="G147" s="47">
        <v>18.183549350536701</v>
      </c>
      <c r="H147" s="48">
        <v>10.3137552079634</v>
      </c>
      <c r="I147" s="32">
        <f t="shared" si="2"/>
        <v>0.12477319334248209</v>
      </c>
    </row>
    <row r="148" spans="1:9">
      <c r="F148" s="49">
        <f>SUM(F2:F147)</f>
        <v>7349.0937809691777</v>
      </c>
      <c r="G148" s="49">
        <f>SUM(G2:G147)</f>
        <v>14326.167157261141</v>
      </c>
      <c r="H148" s="49">
        <f>SUM(H2:H147)</f>
        <v>15867.542805993771</v>
      </c>
      <c r="I148" s="9">
        <f>SUM(I2:I147)</f>
        <v>99.999999999999972</v>
      </c>
    </row>
  </sheetData>
  <autoFilter ref="E1:E149"/>
  <phoneticPr fontId="7" type="noConversion"/>
  <printOptions horizontalCentered="1" verticalCentered="1"/>
  <pageMargins left="0" right="0" top="0.39370078740157483" bottom="0.39370078740157483" header="0.39370078740157483" footer="0.39370078740157483"/>
  <pageSetup paperSize="8" scale="60" orientation="portrait" verticalDpi="0" r:id="rId1"/>
  <headerFooter>
    <oddHeader>&amp;CIndicateur inclusions promoteur - MERRI 2015</oddHeader>
    <oddFooter>&amp;LDGOS PF4&amp;R08/06/2015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8"/>
  <sheetViews>
    <sheetView workbookViewId="0">
      <selection sqref="A1:I148"/>
    </sheetView>
  </sheetViews>
  <sheetFormatPr baseColWidth="10" defaultColWidth="10.85546875" defaultRowHeight="12.75"/>
  <cols>
    <col min="1" max="1" width="10.85546875" style="8"/>
    <col min="2" max="2" width="49.28515625" style="8" customWidth="1"/>
    <col min="3" max="3" width="25.28515625" style="8" customWidth="1"/>
    <col min="4" max="4" width="10.85546875" style="8"/>
    <col min="5" max="5" width="11.140625" style="4" customWidth="1"/>
    <col min="6" max="16384" width="10.85546875" style="8"/>
  </cols>
  <sheetData>
    <row r="1" spans="1:9" ht="51">
      <c r="A1" s="16" t="s">
        <v>93</v>
      </c>
      <c r="B1" s="15" t="s">
        <v>284</v>
      </c>
      <c r="C1" s="15" t="s">
        <v>283</v>
      </c>
      <c r="D1" s="15" t="s">
        <v>285</v>
      </c>
      <c r="E1" s="17" t="s">
        <v>333</v>
      </c>
      <c r="F1" s="61" t="s">
        <v>289</v>
      </c>
      <c r="G1" s="62" t="s">
        <v>287</v>
      </c>
      <c r="H1" s="62" t="s">
        <v>288</v>
      </c>
      <c r="I1" s="60" t="s">
        <v>343</v>
      </c>
    </row>
    <row r="2" spans="1:9">
      <c r="A2" s="18" t="s">
        <v>169</v>
      </c>
      <c r="B2" s="19" t="s">
        <v>170</v>
      </c>
      <c r="C2" s="19" t="s">
        <v>25</v>
      </c>
      <c r="D2" s="19" t="s">
        <v>14</v>
      </c>
      <c r="E2" s="19">
        <v>0</v>
      </c>
      <c r="F2" s="39">
        <v>7.4226758614054695</v>
      </c>
      <c r="G2" s="40">
        <v>25.32949038161934</v>
      </c>
      <c r="H2" s="41">
        <v>45.88594612787864</v>
      </c>
      <c r="I2" s="26">
        <f>(100/$F$148*F2)*1/3+(100/$G$148*G2)*1/3+(100/$H$148*H2)*1/3</f>
        <v>0.19783091744707532</v>
      </c>
    </row>
    <row r="3" spans="1:9">
      <c r="A3" s="2" t="s">
        <v>23</v>
      </c>
      <c r="B3" s="4" t="s">
        <v>24</v>
      </c>
      <c r="C3" s="4" t="s">
        <v>25</v>
      </c>
      <c r="D3" s="3" t="s">
        <v>292</v>
      </c>
      <c r="E3" s="4">
        <v>0</v>
      </c>
      <c r="F3" s="42">
        <v>137.72552032809227</v>
      </c>
      <c r="G3" s="43">
        <v>251.1940253716717</v>
      </c>
      <c r="H3" s="44">
        <v>334.9155041051402</v>
      </c>
      <c r="I3" s="28">
        <f t="shared" ref="I3:I66" si="0">(100/$F$148*F3)*1/3+(100/$G$148*G3)*1/3+(100/$H$148*H3)*1/3</f>
        <v>2.0055538957824428</v>
      </c>
    </row>
    <row r="4" spans="1:9">
      <c r="A4" s="2" t="s">
        <v>171</v>
      </c>
      <c r="B4" s="4" t="s">
        <v>172</v>
      </c>
      <c r="C4" s="4" t="s">
        <v>25</v>
      </c>
      <c r="D4" s="4" t="s">
        <v>20</v>
      </c>
      <c r="E4" s="4">
        <v>0</v>
      </c>
      <c r="F4" s="42">
        <v>5.2166034910850199</v>
      </c>
      <c r="G4" s="43">
        <v>8.4023662349175705</v>
      </c>
      <c r="H4" s="44">
        <v>6.2764312638809701</v>
      </c>
      <c r="I4" s="28">
        <f t="shared" si="0"/>
        <v>5.9223109713598621E-2</v>
      </c>
    </row>
    <row r="5" spans="1:9">
      <c r="A5" s="2" t="s">
        <v>173</v>
      </c>
      <c r="B5" s="4" t="s">
        <v>174</v>
      </c>
      <c r="C5" s="4" t="s">
        <v>25</v>
      </c>
      <c r="D5" s="4" t="s">
        <v>20</v>
      </c>
      <c r="E5" s="4">
        <v>1</v>
      </c>
      <c r="F5" s="45"/>
      <c r="G5" s="44">
        <v>11.038050165791899</v>
      </c>
      <c r="H5" s="44">
        <v>7.8109191537495004</v>
      </c>
      <c r="I5" s="28">
        <f t="shared" si="0"/>
        <v>4.4094513196794263E-2</v>
      </c>
    </row>
    <row r="6" spans="1:9">
      <c r="A6" s="2" t="s">
        <v>59</v>
      </c>
      <c r="B6" s="4" t="s">
        <v>60</v>
      </c>
      <c r="C6" s="4" t="s">
        <v>19</v>
      </c>
      <c r="D6" s="4" t="s">
        <v>20</v>
      </c>
      <c r="E6" s="4">
        <v>1</v>
      </c>
      <c r="F6" s="45"/>
      <c r="G6" s="44">
        <v>6.1078862070771596</v>
      </c>
      <c r="H6" s="44">
        <v>2.0704240345577101</v>
      </c>
      <c r="I6" s="28">
        <f t="shared" si="0"/>
        <v>1.9473972727461045E-2</v>
      </c>
    </row>
    <row r="7" spans="1:9">
      <c r="A7" s="2" t="s">
        <v>80</v>
      </c>
      <c r="B7" s="4" t="s">
        <v>81</v>
      </c>
      <c r="C7" s="4" t="s">
        <v>19</v>
      </c>
      <c r="D7" s="3" t="s">
        <v>291</v>
      </c>
      <c r="E7" s="4">
        <v>1</v>
      </c>
      <c r="F7" s="45"/>
      <c r="G7" s="44">
        <v>4.1116112140300229</v>
      </c>
      <c r="H7" s="44">
        <v>2.6323348727697358</v>
      </c>
      <c r="I7" s="28">
        <f t="shared" si="0"/>
        <v>1.5818609512969043E-2</v>
      </c>
    </row>
    <row r="8" spans="1:9">
      <c r="A8" s="2" t="s">
        <v>82</v>
      </c>
      <c r="B8" s="4" t="s">
        <v>83</v>
      </c>
      <c r="C8" s="4" t="s">
        <v>19</v>
      </c>
      <c r="D8" s="4" t="s">
        <v>14</v>
      </c>
      <c r="E8" s="4">
        <v>0</v>
      </c>
      <c r="F8" s="42">
        <v>51.617804177857799</v>
      </c>
      <c r="G8" s="43">
        <v>76.266439381400005</v>
      </c>
      <c r="H8" s="44">
        <v>88.679145725618099</v>
      </c>
      <c r="I8" s="28">
        <f t="shared" si="0"/>
        <v>0.62731856373447559</v>
      </c>
    </row>
    <row r="9" spans="1:9">
      <c r="A9" s="2" t="s">
        <v>84</v>
      </c>
      <c r="B9" s="4" t="s">
        <v>85</v>
      </c>
      <c r="C9" s="4" t="s">
        <v>19</v>
      </c>
      <c r="D9" s="3" t="s">
        <v>291</v>
      </c>
      <c r="E9" s="4">
        <v>2</v>
      </c>
      <c r="F9" s="45"/>
      <c r="G9" s="44"/>
      <c r="H9" s="44">
        <v>0</v>
      </c>
      <c r="I9" s="28">
        <f t="shared" si="0"/>
        <v>0</v>
      </c>
    </row>
    <row r="10" spans="1:9">
      <c r="A10" s="2" t="s">
        <v>86</v>
      </c>
      <c r="B10" s="4" t="s">
        <v>275</v>
      </c>
      <c r="C10" s="4" t="s">
        <v>19</v>
      </c>
      <c r="D10" s="4" t="s">
        <v>292</v>
      </c>
      <c r="E10" s="4">
        <v>0</v>
      </c>
      <c r="F10" s="42">
        <v>253.24732491463209</v>
      </c>
      <c r="G10" s="43">
        <v>451.23939274600639</v>
      </c>
      <c r="H10" s="44">
        <v>433.34865821138646</v>
      </c>
      <c r="I10" s="28">
        <f t="shared" si="0"/>
        <v>3.2625233593836649</v>
      </c>
    </row>
    <row r="11" spans="1:9">
      <c r="A11" s="2" t="s">
        <v>276</v>
      </c>
      <c r="B11" s="4" t="s">
        <v>277</v>
      </c>
      <c r="C11" s="4" t="s">
        <v>19</v>
      </c>
      <c r="D11" s="3" t="s">
        <v>20</v>
      </c>
      <c r="E11" s="4">
        <v>0</v>
      </c>
      <c r="F11" s="42">
        <v>6.1268452837101401</v>
      </c>
      <c r="G11" s="43">
        <v>6.3879451800994502</v>
      </c>
      <c r="H11" s="44">
        <v>10.0050064536699</v>
      </c>
      <c r="I11" s="28">
        <f t="shared" si="0"/>
        <v>6.68011743809164E-2</v>
      </c>
    </row>
    <row r="12" spans="1:9">
      <c r="A12" s="2" t="s">
        <v>111</v>
      </c>
      <c r="B12" s="4" t="s">
        <v>112</v>
      </c>
      <c r="C12" s="4" t="s">
        <v>19</v>
      </c>
      <c r="D12" s="4" t="s">
        <v>20</v>
      </c>
      <c r="E12" s="4">
        <v>1</v>
      </c>
      <c r="F12" s="45"/>
      <c r="G12" s="44">
        <v>2.8020028691905501</v>
      </c>
      <c r="H12" s="44">
        <v>6.7756951644541203</v>
      </c>
      <c r="I12" s="28">
        <f t="shared" si="0"/>
        <v>2.1677791033099067E-2</v>
      </c>
    </row>
    <row r="13" spans="1:9">
      <c r="A13" s="2" t="s">
        <v>163</v>
      </c>
      <c r="B13" s="4" t="s">
        <v>164</v>
      </c>
      <c r="C13" s="4" t="s">
        <v>19</v>
      </c>
      <c r="D13" s="4" t="s">
        <v>20</v>
      </c>
      <c r="E13" s="4">
        <v>1</v>
      </c>
      <c r="F13" s="45"/>
      <c r="G13" s="44">
        <v>2.8089244778182398</v>
      </c>
      <c r="H13" s="44">
        <v>4.8501427652270097</v>
      </c>
      <c r="I13" s="28">
        <f t="shared" si="0"/>
        <v>1.7482597297948418E-2</v>
      </c>
    </row>
    <row r="14" spans="1:9">
      <c r="A14" s="2" t="s">
        <v>165</v>
      </c>
      <c r="B14" s="4" t="s">
        <v>166</v>
      </c>
      <c r="C14" s="4" t="s">
        <v>19</v>
      </c>
      <c r="D14" s="4" t="s">
        <v>20</v>
      </c>
      <c r="E14" s="4">
        <v>0</v>
      </c>
      <c r="F14" s="42">
        <v>3.9693165997196367</v>
      </c>
      <c r="G14" s="43">
        <v>3.5166637408026871</v>
      </c>
      <c r="H14" s="44">
        <v>11.5295394092827</v>
      </c>
      <c r="I14" s="28">
        <f t="shared" si="0"/>
        <v>5.2797987958755774E-2</v>
      </c>
    </row>
    <row r="15" spans="1:9">
      <c r="A15" s="2" t="s">
        <v>158</v>
      </c>
      <c r="B15" s="4" t="s">
        <v>159</v>
      </c>
      <c r="C15" s="4" t="s">
        <v>160</v>
      </c>
      <c r="D15" s="4" t="s">
        <v>14</v>
      </c>
      <c r="E15" s="4">
        <v>0</v>
      </c>
      <c r="F15" s="42">
        <v>20.630522536419459</v>
      </c>
      <c r="G15" s="43">
        <v>56.545134290548198</v>
      </c>
      <c r="H15" s="44">
        <v>58.295013457444881</v>
      </c>
      <c r="I15" s="28">
        <f t="shared" si="0"/>
        <v>0.36448581652467638</v>
      </c>
    </row>
    <row r="16" spans="1:9">
      <c r="A16" s="2" t="s">
        <v>161</v>
      </c>
      <c r="B16" s="4" t="s">
        <v>162</v>
      </c>
      <c r="C16" s="4" t="s">
        <v>160</v>
      </c>
      <c r="D16" s="4" t="s">
        <v>292</v>
      </c>
      <c r="E16" s="4">
        <v>0</v>
      </c>
      <c r="F16" s="42">
        <v>254.04975029519218</v>
      </c>
      <c r="G16" s="43">
        <v>531.89071167385384</v>
      </c>
      <c r="H16" s="44">
        <v>614.30122036798298</v>
      </c>
      <c r="I16" s="28">
        <f t="shared" si="0"/>
        <v>3.8595307858910353</v>
      </c>
    </row>
    <row r="17" spans="1:9">
      <c r="A17" s="2" t="s">
        <v>51</v>
      </c>
      <c r="B17" s="4" t="s">
        <v>52</v>
      </c>
      <c r="C17" s="4" t="s">
        <v>17</v>
      </c>
      <c r="D17" s="4" t="s">
        <v>292</v>
      </c>
      <c r="E17" s="4">
        <v>0</v>
      </c>
      <c r="F17" s="42">
        <v>179.39045049863086</v>
      </c>
      <c r="G17" s="43">
        <v>295.48382184975242</v>
      </c>
      <c r="H17" s="44">
        <v>384.093566260915</v>
      </c>
      <c r="I17" s="28">
        <f t="shared" si="0"/>
        <v>2.4206500980007162</v>
      </c>
    </row>
    <row r="18" spans="1:9">
      <c r="A18" s="2" t="s">
        <v>53</v>
      </c>
      <c r="B18" s="4" t="s">
        <v>54</v>
      </c>
      <c r="C18" s="4" t="s">
        <v>17</v>
      </c>
      <c r="D18" s="4" t="s">
        <v>14</v>
      </c>
      <c r="E18" s="4">
        <v>0</v>
      </c>
      <c r="F18" s="42">
        <v>34.565635503386012</v>
      </c>
      <c r="G18" s="43">
        <v>58.78404432565798</v>
      </c>
      <c r="H18" s="44">
        <v>58.435215191624458</v>
      </c>
      <c r="I18" s="28">
        <f t="shared" si="0"/>
        <v>0.436877825801262</v>
      </c>
    </row>
    <row r="19" spans="1:9">
      <c r="A19" s="2" t="s">
        <v>187</v>
      </c>
      <c r="B19" s="4" t="s">
        <v>188</v>
      </c>
      <c r="C19" s="4" t="s">
        <v>17</v>
      </c>
      <c r="D19" s="4" t="s">
        <v>20</v>
      </c>
      <c r="E19" s="4">
        <v>1</v>
      </c>
      <c r="F19" s="45"/>
      <c r="G19" s="44">
        <v>1.258177006646187</v>
      </c>
      <c r="H19" s="44">
        <v>1.81161229035807</v>
      </c>
      <c r="I19" s="28">
        <f t="shared" si="0"/>
        <v>7.0414274583529973E-3</v>
      </c>
    </row>
    <row r="20" spans="1:9">
      <c r="A20" s="2" t="s">
        <v>1</v>
      </c>
      <c r="B20" s="4" t="s">
        <v>2</v>
      </c>
      <c r="C20" s="4" t="s">
        <v>17</v>
      </c>
      <c r="D20" s="4" t="s">
        <v>20</v>
      </c>
      <c r="E20" s="4">
        <v>2</v>
      </c>
      <c r="F20" s="45"/>
      <c r="G20" s="44"/>
      <c r="H20" s="44">
        <v>0</v>
      </c>
      <c r="I20" s="28">
        <f t="shared" si="0"/>
        <v>0</v>
      </c>
    </row>
    <row r="21" spans="1:9">
      <c r="A21" s="2" t="s">
        <v>55</v>
      </c>
      <c r="B21" s="4" t="s">
        <v>56</v>
      </c>
      <c r="C21" s="4" t="s">
        <v>7</v>
      </c>
      <c r="D21" s="4" t="s">
        <v>20</v>
      </c>
      <c r="E21" s="4">
        <v>2</v>
      </c>
      <c r="F21" s="45"/>
      <c r="G21" s="44"/>
      <c r="H21" s="44">
        <v>3.82285677240719</v>
      </c>
      <c r="I21" s="28">
        <f t="shared" si="0"/>
        <v>8.3624671005843344E-3</v>
      </c>
    </row>
    <row r="22" spans="1:9">
      <c r="A22" s="2" t="s">
        <v>57</v>
      </c>
      <c r="B22" s="4" t="s">
        <v>58</v>
      </c>
      <c r="C22" s="4" t="s">
        <v>7</v>
      </c>
      <c r="D22" s="4" t="s">
        <v>20</v>
      </c>
      <c r="E22" s="4">
        <v>2</v>
      </c>
      <c r="F22" s="45"/>
      <c r="G22" s="44"/>
      <c r="H22" s="44">
        <v>2.739154759596055</v>
      </c>
      <c r="I22" s="28">
        <f t="shared" si="0"/>
        <v>5.9918780441537214E-3</v>
      </c>
    </row>
    <row r="23" spans="1:9">
      <c r="A23" s="2" t="s">
        <v>67</v>
      </c>
      <c r="B23" s="4" t="s">
        <v>68</v>
      </c>
      <c r="C23" s="4" t="s">
        <v>7</v>
      </c>
      <c r="D23" s="4" t="s">
        <v>292</v>
      </c>
      <c r="E23" s="4">
        <v>0</v>
      </c>
      <c r="F23" s="42">
        <v>117.44930446463171</v>
      </c>
      <c r="G23" s="43">
        <v>239.57367496375369</v>
      </c>
      <c r="H23" s="44">
        <v>318.75330371669338</v>
      </c>
      <c r="I23" s="28">
        <f t="shared" si="0"/>
        <v>1.8448499197924919</v>
      </c>
    </row>
    <row r="24" spans="1:9">
      <c r="A24" s="2" t="s">
        <v>69</v>
      </c>
      <c r="B24" s="4" t="s">
        <v>70</v>
      </c>
      <c r="C24" s="4" t="s">
        <v>7</v>
      </c>
      <c r="D24" s="4" t="s">
        <v>20</v>
      </c>
      <c r="E24" s="4">
        <v>2</v>
      </c>
      <c r="F24" s="45"/>
      <c r="G24" s="44"/>
      <c r="H24" s="44">
        <v>13.0464998544966</v>
      </c>
      <c r="I24" s="28">
        <f t="shared" si="0"/>
        <v>2.8539108919402981E-2</v>
      </c>
    </row>
    <row r="25" spans="1:9">
      <c r="A25" s="2" t="s">
        <v>184</v>
      </c>
      <c r="B25" s="4" t="s">
        <v>0</v>
      </c>
      <c r="C25" s="4" t="s">
        <v>7</v>
      </c>
      <c r="D25" s="4" t="s">
        <v>20</v>
      </c>
      <c r="E25" s="4">
        <v>0</v>
      </c>
      <c r="F25" s="42">
        <v>1.1356788771980659</v>
      </c>
      <c r="G25" s="43">
        <v>2.1336472014433041</v>
      </c>
      <c r="H25" s="44">
        <v>1.44431125764986</v>
      </c>
      <c r="I25" s="28">
        <f t="shared" si="0"/>
        <v>1.380840447449876E-2</v>
      </c>
    </row>
    <row r="26" spans="1:9">
      <c r="A26" s="2" t="s">
        <v>94</v>
      </c>
      <c r="B26" s="4" t="s">
        <v>95</v>
      </c>
      <c r="C26" s="4" t="s">
        <v>7</v>
      </c>
      <c r="D26" s="3" t="s">
        <v>291</v>
      </c>
      <c r="E26" s="4">
        <v>2</v>
      </c>
      <c r="F26" s="45"/>
      <c r="G26" s="44"/>
      <c r="H26" s="44">
        <v>13.620040888393909</v>
      </c>
      <c r="I26" s="28">
        <f t="shared" si="0"/>
        <v>2.9793725116750408E-2</v>
      </c>
    </row>
    <row r="27" spans="1:9">
      <c r="A27" s="2" t="s">
        <v>96</v>
      </c>
      <c r="B27" s="4" t="s">
        <v>97</v>
      </c>
      <c r="C27" s="4" t="s">
        <v>7</v>
      </c>
      <c r="D27" s="4" t="s">
        <v>14</v>
      </c>
      <c r="E27" s="4">
        <v>0</v>
      </c>
      <c r="F27" s="42">
        <v>10.129985237656101</v>
      </c>
      <c r="G27" s="43">
        <v>31.36239060671867</v>
      </c>
      <c r="H27" s="44">
        <v>37.918176263501408</v>
      </c>
      <c r="I27" s="28">
        <f t="shared" si="0"/>
        <v>0.2081033530949758</v>
      </c>
    </row>
    <row r="28" spans="1:9">
      <c r="A28" s="2" t="s">
        <v>98</v>
      </c>
      <c r="B28" s="4" t="s">
        <v>99</v>
      </c>
      <c r="C28" s="4" t="s">
        <v>7</v>
      </c>
      <c r="D28" s="4" t="s">
        <v>292</v>
      </c>
      <c r="E28" s="4">
        <v>0</v>
      </c>
      <c r="F28" s="42">
        <v>122.4972405868776</v>
      </c>
      <c r="G28" s="43">
        <v>274.71041543879767</v>
      </c>
      <c r="H28" s="44">
        <v>275.00983329049831</v>
      </c>
      <c r="I28" s="28">
        <f t="shared" si="0"/>
        <v>1.8592630916701989</v>
      </c>
    </row>
    <row r="29" spans="1:9">
      <c r="A29" s="2" t="s">
        <v>128</v>
      </c>
      <c r="B29" s="4" t="s">
        <v>129</v>
      </c>
      <c r="C29" s="4" t="s">
        <v>7</v>
      </c>
      <c r="D29" s="4" t="s">
        <v>20</v>
      </c>
      <c r="E29" s="4">
        <v>2</v>
      </c>
      <c r="F29" s="45"/>
      <c r="G29" s="44"/>
      <c r="H29" s="44">
        <v>1.81819020743701</v>
      </c>
      <c r="I29" s="28">
        <f t="shared" si="0"/>
        <v>3.9772758168814528E-3</v>
      </c>
    </row>
    <row r="30" spans="1:9">
      <c r="A30" s="2" t="s">
        <v>130</v>
      </c>
      <c r="B30" s="4" t="s">
        <v>131</v>
      </c>
      <c r="C30" s="4" t="s">
        <v>7</v>
      </c>
      <c r="D30" s="4" t="s">
        <v>20</v>
      </c>
      <c r="E30" s="4">
        <v>0</v>
      </c>
      <c r="F30" s="42">
        <v>1.5890310861264469</v>
      </c>
      <c r="G30" s="43">
        <v>4.7765881256556604</v>
      </c>
      <c r="H30" s="44">
        <v>4.22015459715736</v>
      </c>
      <c r="I30" s="28">
        <f t="shared" si="0"/>
        <v>2.8514290492504125E-2</v>
      </c>
    </row>
    <row r="31" spans="1:9">
      <c r="A31" s="2" t="s">
        <v>64</v>
      </c>
      <c r="B31" s="4" t="s">
        <v>65</v>
      </c>
      <c r="C31" s="4" t="s">
        <v>66</v>
      </c>
      <c r="D31" s="4" t="s">
        <v>20</v>
      </c>
      <c r="E31" s="4">
        <v>1</v>
      </c>
      <c r="F31" s="45"/>
      <c r="G31" s="44">
        <v>7.6771790192336704</v>
      </c>
      <c r="H31" s="44">
        <v>5.56491989478583</v>
      </c>
      <c r="I31" s="28">
        <f t="shared" si="0"/>
        <v>3.0957940251019694E-2</v>
      </c>
    </row>
    <row r="32" spans="1:9">
      <c r="A32" s="2" t="s">
        <v>100</v>
      </c>
      <c r="B32" s="4" t="s">
        <v>101</v>
      </c>
      <c r="C32" s="4" t="s">
        <v>66</v>
      </c>
      <c r="D32" s="4" t="s">
        <v>292</v>
      </c>
      <c r="E32" s="4">
        <v>0</v>
      </c>
      <c r="F32" s="42">
        <v>94.131969556633166</v>
      </c>
      <c r="G32" s="43">
        <v>207.86614165498048</v>
      </c>
      <c r="H32" s="44">
        <v>202.67725592116039</v>
      </c>
      <c r="I32" s="28">
        <f t="shared" si="0"/>
        <v>1.4018994408747378</v>
      </c>
    </row>
    <row r="33" spans="1:9">
      <c r="A33" s="2" t="s">
        <v>110</v>
      </c>
      <c r="B33" s="4" t="s">
        <v>308</v>
      </c>
      <c r="C33" s="4" t="s">
        <v>66</v>
      </c>
      <c r="D33" s="3" t="s">
        <v>292</v>
      </c>
      <c r="E33" s="4">
        <v>0</v>
      </c>
      <c r="F33" s="42">
        <v>16.778203779920631</v>
      </c>
      <c r="G33" s="43">
        <v>50.238525456678602</v>
      </c>
      <c r="H33" s="44">
        <v>47.214731767638007</v>
      </c>
      <c r="I33" s="28">
        <f t="shared" si="0"/>
        <v>0.30640329124858778</v>
      </c>
    </row>
    <row r="34" spans="1:9">
      <c r="A34" s="2" t="s">
        <v>117</v>
      </c>
      <c r="B34" s="4" t="s">
        <v>118</v>
      </c>
      <c r="C34" s="4" t="s">
        <v>119</v>
      </c>
      <c r="D34" s="4" t="s">
        <v>292</v>
      </c>
      <c r="E34" s="4">
        <v>0</v>
      </c>
      <c r="F34" s="42">
        <v>55.814180370984126</v>
      </c>
      <c r="G34" s="43">
        <v>100.89926292970603</v>
      </c>
      <c r="H34" s="44">
        <v>123.71041275413933</v>
      </c>
      <c r="I34" s="28">
        <f t="shared" si="0"/>
        <v>0.78427926207415677</v>
      </c>
    </row>
    <row r="35" spans="1:9">
      <c r="A35" s="2" t="s">
        <v>120</v>
      </c>
      <c r="B35" s="4" t="s">
        <v>309</v>
      </c>
      <c r="C35" s="4" t="s">
        <v>119</v>
      </c>
      <c r="D35" s="4" t="s">
        <v>20</v>
      </c>
      <c r="E35" s="4">
        <v>2</v>
      </c>
      <c r="F35" s="45"/>
      <c r="G35" s="44"/>
      <c r="H35" s="44">
        <v>2.16694530542346</v>
      </c>
      <c r="I35" s="28">
        <f t="shared" si="0"/>
        <v>4.740174666276826E-3</v>
      </c>
    </row>
    <row r="36" spans="1:9">
      <c r="A36" s="2" t="s">
        <v>121</v>
      </c>
      <c r="B36" s="4" t="s">
        <v>122</v>
      </c>
      <c r="C36" s="4" t="s">
        <v>119</v>
      </c>
      <c r="D36" s="4" t="s">
        <v>14</v>
      </c>
      <c r="E36" s="4">
        <v>0</v>
      </c>
      <c r="F36" s="42">
        <v>12.96713506378155</v>
      </c>
      <c r="G36" s="43">
        <v>22.252514045701762</v>
      </c>
      <c r="H36" s="44">
        <v>28.039381677440161</v>
      </c>
      <c r="I36" s="28">
        <f t="shared" si="0"/>
        <v>0.17776430319666106</v>
      </c>
    </row>
    <row r="37" spans="1:9">
      <c r="A37" s="2" t="s">
        <v>61</v>
      </c>
      <c r="B37" s="4" t="s">
        <v>62</v>
      </c>
      <c r="C37" s="4" t="s">
        <v>63</v>
      </c>
      <c r="D37" s="4" t="s">
        <v>292</v>
      </c>
      <c r="E37" s="4">
        <v>0</v>
      </c>
      <c r="F37" s="42">
        <v>176.48022688542045</v>
      </c>
      <c r="G37" s="43">
        <v>299.47800966249508</v>
      </c>
      <c r="H37" s="44">
        <v>341.85916531409907</v>
      </c>
      <c r="I37" s="28">
        <f t="shared" si="0"/>
        <v>2.3241254892575092</v>
      </c>
    </row>
    <row r="38" spans="1:9">
      <c r="A38" s="2" t="s">
        <v>247</v>
      </c>
      <c r="B38" s="4" t="s">
        <v>248</v>
      </c>
      <c r="C38" s="4" t="s">
        <v>63</v>
      </c>
      <c r="D38" s="4" t="s">
        <v>20</v>
      </c>
      <c r="E38" s="4">
        <v>1</v>
      </c>
      <c r="F38" s="45"/>
      <c r="G38" s="44">
        <v>7.9684982593614704</v>
      </c>
      <c r="H38" s="44">
        <v>11.034020031738461</v>
      </c>
      <c r="I38" s="28">
        <f t="shared" si="0"/>
        <v>4.36343585154036E-2</v>
      </c>
    </row>
    <row r="39" spans="1:9">
      <c r="A39" s="2" t="s">
        <v>195</v>
      </c>
      <c r="B39" s="4" t="s">
        <v>196</v>
      </c>
      <c r="C39" s="4" t="s">
        <v>13</v>
      </c>
      <c r="D39" s="4" t="s">
        <v>37</v>
      </c>
      <c r="E39" s="4">
        <v>0</v>
      </c>
      <c r="F39" s="42">
        <v>10.4758477659084</v>
      </c>
      <c r="G39" s="43">
        <v>19.582016083250199</v>
      </c>
      <c r="H39" s="44">
        <v>70.582228869023794</v>
      </c>
      <c r="I39" s="28">
        <f t="shared" si="0"/>
        <v>0.25238431675375295</v>
      </c>
    </row>
    <row r="40" spans="1:9">
      <c r="A40" s="36" t="s">
        <v>197</v>
      </c>
      <c r="B40" s="3" t="s">
        <v>310</v>
      </c>
      <c r="C40" s="4" t="s">
        <v>13</v>
      </c>
      <c r="D40" s="4" t="s">
        <v>198</v>
      </c>
      <c r="E40" s="4">
        <v>0</v>
      </c>
      <c r="F40" s="42">
        <v>0</v>
      </c>
      <c r="G40" s="43">
        <v>0</v>
      </c>
      <c r="H40" s="44">
        <v>0</v>
      </c>
      <c r="I40" s="28">
        <f t="shared" si="0"/>
        <v>0</v>
      </c>
    </row>
    <row r="41" spans="1:9">
      <c r="A41" s="2" t="s">
        <v>199</v>
      </c>
      <c r="B41" s="4" t="s">
        <v>311</v>
      </c>
      <c r="C41" s="4" t="s">
        <v>13</v>
      </c>
      <c r="D41" s="4" t="s">
        <v>20</v>
      </c>
      <c r="E41" s="4">
        <v>0</v>
      </c>
      <c r="F41" s="42">
        <v>9.0781633410422309</v>
      </c>
      <c r="G41" s="43">
        <v>20.7821536740116</v>
      </c>
      <c r="H41" s="44">
        <v>23.418680211805199</v>
      </c>
      <c r="I41" s="28">
        <f t="shared" si="0"/>
        <v>0.14547032214171346</v>
      </c>
    </row>
    <row r="42" spans="1:9">
      <c r="A42" s="2" t="s">
        <v>200</v>
      </c>
      <c r="B42" s="4" t="s">
        <v>312</v>
      </c>
      <c r="C42" s="4" t="s">
        <v>13</v>
      </c>
      <c r="D42" s="4" t="s">
        <v>20</v>
      </c>
      <c r="E42" s="4">
        <v>0</v>
      </c>
      <c r="F42" s="42">
        <v>43.743675849329058</v>
      </c>
      <c r="G42" s="43">
        <v>83.791148198998798</v>
      </c>
      <c r="H42" s="44">
        <v>83.466052114672934</v>
      </c>
      <c r="I42" s="28">
        <f t="shared" si="0"/>
        <v>0.59668983952650767</v>
      </c>
    </row>
    <row r="43" spans="1:9">
      <c r="A43" s="2" t="s">
        <v>201</v>
      </c>
      <c r="B43" s="4" t="s">
        <v>202</v>
      </c>
      <c r="C43" s="4" t="s">
        <v>13</v>
      </c>
      <c r="D43" s="4" t="s">
        <v>37</v>
      </c>
      <c r="E43" s="4">
        <v>0</v>
      </c>
      <c r="F43" s="42">
        <v>8.4026443623958897</v>
      </c>
      <c r="G43" s="43">
        <v>7.4908486064321096</v>
      </c>
      <c r="H43" s="44">
        <v>19.3312519641708</v>
      </c>
      <c r="I43" s="28">
        <f t="shared" si="0"/>
        <v>0.10077874270706064</v>
      </c>
    </row>
    <row r="44" spans="1:9">
      <c r="A44" s="2" t="s">
        <v>203</v>
      </c>
      <c r="B44" s="4" t="s">
        <v>204</v>
      </c>
      <c r="C44" s="4" t="s">
        <v>13</v>
      </c>
      <c r="D44" s="4" t="s">
        <v>37</v>
      </c>
      <c r="E44" s="4">
        <v>0</v>
      </c>
      <c r="F44" s="42">
        <v>2.7988926626120811</v>
      </c>
      <c r="G44" s="43">
        <v>3.0504630658844381</v>
      </c>
      <c r="H44" s="44">
        <v>9.4143252788042915</v>
      </c>
      <c r="I44" s="28">
        <f t="shared" si="0"/>
        <v>4.1435866806346172E-2</v>
      </c>
    </row>
    <row r="45" spans="1:9">
      <c r="A45" s="2" t="s">
        <v>26</v>
      </c>
      <c r="B45" s="4" t="s">
        <v>313</v>
      </c>
      <c r="C45" s="4" t="s">
        <v>13</v>
      </c>
      <c r="D45" s="4" t="s">
        <v>14</v>
      </c>
      <c r="E45" s="4">
        <v>0</v>
      </c>
      <c r="F45" s="42">
        <v>98.973667454729991</v>
      </c>
      <c r="G45" s="43">
        <v>201.26334320662551</v>
      </c>
      <c r="H45" s="44">
        <v>209.63212297851311</v>
      </c>
      <c r="I45" s="28">
        <f t="shared" si="0"/>
        <v>1.4240996144627764</v>
      </c>
    </row>
    <row r="46" spans="1:9">
      <c r="A46" s="2" t="s">
        <v>205</v>
      </c>
      <c r="B46" s="4" t="s">
        <v>206</v>
      </c>
      <c r="C46" s="4" t="s">
        <v>13</v>
      </c>
      <c r="D46" s="4" t="s">
        <v>292</v>
      </c>
      <c r="E46" s="4">
        <v>0</v>
      </c>
      <c r="F46" s="42">
        <v>968.0034863600473</v>
      </c>
      <c r="G46" s="43">
        <v>1775.9513068912988</v>
      </c>
      <c r="H46" s="44">
        <v>1902.9803215503607</v>
      </c>
      <c r="I46" s="28">
        <f t="shared" si="0"/>
        <v>13.135064088164587</v>
      </c>
    </row>
    <row r="47" spans="1:9">
      <c r="A47" s="2" t="s">
        <v>207</v>
      </c>
      <c r="B47" s="4" t="s">
        <v>208</v>
      </c>
      <c r="C47" s="4" t="s">
        <v>13</v>
      </c>
      <c r="D47" s="4" t="s">
        <v>209</v>
      </c>
      <c r="E47" s="4">
        <v>0</v>
      </c>
      <c r="F47" s="42">
        <v>45.664636280809177</v>
      </c>
      <c r="G47" s="43">
        <v>39.896829915716651</v>
      </c>
      <c r="H47" s="44">
        <v>123.18711472928075</v>
      </c>
      <c r="I47" s="28">
        <f t="shared" si="0"/>
        <v>0.58535936400150834</v>
      </c>
    </row>
    <row r="48" spans="1:9">
      <c r="A48" s="2" t="s">
        <v>218</v>
      </c>
      <c r="B48" s="4" t="s">
        <v>219</v>
      </c>
      <c r="C48" s="4" t="s">
        <v>13</v>
      </c>
      <c r="D48" s="4" t="s">
        <v>20</v>
      </c>
      <c r="E48" s="4">
        <v>1</v>
      </c>
      <c r="F48" s="45"/>
      <c r="G48" s="44">
        <v>0.87608435313094801</v>
      </c>
      <c r="H48" s="44">
        <v>2.4020231802023302</v>
      </c>
      <c r="I48" s="28">
        <f t="shared" si="0"/>
        <v>7.3980319126356496E-3</v>
      </c>
    </row>
    <row r="49" spans="1:9">
      <c r="A49" s="2" t="s">
        <v>220</v>
      </c>
      <c r="B49" s="4" t="s">
        <v>221</v>
      </c>
      <c r="C49" s="4" t="s">
        <v>13</v>
      </c>
      <c r="D49" s="4" t="s">
        <v>20</v>
      </c>
      <c r="E49" s="4">
        <v>1</v>
      </c>
      <c r="F49" s="45"/>
      <c r="G49" s="44">
        <v>1.8423509175002519</v>
      </c>
      <c r="H49" s="44">
        <v>1.487636679694766</v>
      </c>
      <c r="I49" s="28">
        <f t="shared" si="0"/>
        <v>7.7621057065235099E-3</v>
      </c>
    </row>
    <row r="50" spans="1:9">
      <c r="A50" s="2" t="s">
        <v>222</v>
      </c>
      <c r="B50" s="4" t="s">
        <v>314</v>
      </c>
      <c r="C50" s="4" t="s">
        <v>13</v>
      </c>
      <c r="D50" s="4" t="s">
        <v>20</v>
      </c>
      <c r="E50" s="4">
        <v>0</v>
      </c>
      <c r="F50" s="42">
        <v>12.064536113633858</v>
      </c>
      <c r="G50" s="43">
        <v>38.59852275217208</v>
      </c>
      <c r="H50" s="44">
        <v>53.755445999089034</v>
      </c>
      <c r="I50" s="28">
        <f t="shared" si="0"/>
        <v>0.26969957933427874</v>
      </c>
    </row>
    <row r="51" spans="1:9">
      <c r="A51" s="2" t="s">
        <v>223</v>
      </c>
      <c r="B51" s="4" t="s">
        <v>315</v>
      </c>
      <c r="C51" s="4" t="s">
        <v>13</v>
      </c>
      <c r="D51" s="4" t="s">
        <v>20</v>
      </c>
      <c r="E51" s="4">
        <v>0</v>
      </c>
      <c r="F51" s="42">
        <v>14.905441087875296</v>
      </c>
      <c r="G51" s="43">
        <v>51.116935152062347</v>
      </c>
      <c r="H51" s="44">
        <v>62.891892995916727</v>
      </c>
      <c r="I51" s="28">
        <f t="shared" si="0"/>
        <v>0.33389482917168345</v>
      </c>
    </row>
    <row r="52" spans="1:9">
      <c r="A52" s="2" t="s">
        <v>249</v>
      </c>
      <c r="B52" s="4" t="s">
        <v>250</v>
      </c>
      <c r="C52" s="4" t="s">
        <v>13</v>
      </c>
      <c r="D52" s="4" t="s">
        <v>20</v>
      </c>
      <c r="E52" s="4">
        <v>0</v>
      </c>
      <c r="F52" s="42">
        <v>3.0951000402124462</v>
      </c>
      <c r="G52" s="43">
        <v>7.5626438629893684</v>
      </c>
      <c r="H52" s="44">
        <v>15.935800395168402</v>
      </c>
      <c r="I52" s="28">
        <f t="shared" si="0"/>
        <v>6.8157875122258821E-2</v>
      </c>
    </row>
    <row r="53" spans="1:9">
      <c r="A53" s="2" t="s">
        <v>251</v>
      </c>
      <c r="B53" s="4" t="s">
        <v>252</v>
      </c>
      <c r="C53" s="4" t="s">
        <v>13</v>
      </c>
      <c r="D53" s="4" t="s">
        <v>20</v>
      </c>
      <c r="E53" s="4">
        <v>2</v>
      </c>
      <c r="F53" s="45"/>
      <c r="G53" s="44"/>
      <c r="H53" s="44">
        <v>6.6772937997097399</v>
      </c>
      <c r="I53" s="28">
        <f t="shared" si="0"/>
        <v>1.4606524137666761E-2</v>
      </c>
    </row>
    <row r="54" spans="1:9">
      <c r="A54" s="2" t="s">
        <v>253</v>
      </c>
      <c r="B54" s="4" t="s">
        <v>316</v>
      </c>
      <c r="C54" s="4" t="s">
        <v>13</v>
      </c>
      <c r="D54" s="4" t="s">
        <v>20</v>
      </c>
      <c r="E54" s="4">
        <v>0</v>
      </c>
      <c r="F54" s="42">
        <v>0.115992598908364</v>
      </c>
      <c r="G54" s="43">
        <v>3.4641014734904001</v>
      </c>
      <c r="H54" s="44">
        <v>3.3166247281161199</v>
      </c>
      <c r="I54" s="28">
        <f t="shared" si="0"/>
        <v>1.628556564026732E-2</v>
      </c>
    </row>
    <row r="55" spans="1:9">
      <c r="A55" s="2" t="s">
        <v>254</v>
      </c>
      <c r="B55" s="4" t="s">
        <v>255</v>
      </c>
      <c r="C55" s="4" t="s">
        <v>13</v>
      </c>
      <c r="D55" s="4" t="s">
        <v>37</v>
      </c>
      <c r="E55" s="4">
        <v>0</v>
      </c>
      <c r="F55" s="42">
        <v>15.59587211322199</v>
      </c>
      <c r="G55" s="43">
        <v>25.558387330593298</v>
      </c>
      <c r="H55" s="44">
        <v>36.8203684192735</v>
      </c>
      <c r="I55" s="28">
        <f t="shared" si="0"/>
        <v>0.21762638143781798</v>
      </c>
    </row>
    <row r="56" spans="1:9">
      <c r="A56" s="2" t="s">
        <v>256</v>
      </c>
      <c r="B56" s="4" t="s">
        <v>317</v>
      </c>
      <c r="C56" s="4" t="s">
        <v>13</v>
      </c>
      <c r="D56" s="4" t="s">
        <v>20</v>
      </c>
      <c r="E56" s="4">
        <v>0</v>
      </c>
      <c r="F56" s="42">
        <v>1.5847396085606501E-2</v>
      </c>
      <c r="G56" s="43">
        <v>0</v>
      </c>
      <c r="H56" s="44">
        <v>0</v>
      </c>
      <c r="I56" s="28">
        <f t="shared" si="0"/>
        <v>7.5747431465690614E-5</v>
      </c>
    </row>
    <row r="57" spans="1:9">
      <c r="A57" s="2" t="s">
        <v>257</v>
      </c>
      <c r="B57" s="4" t="s">
        <v>258</v>
      </c>
      <c r="C57" s="4" t="s">
        <v>13</v>
      </c>
      <c r="D57" s="4" t="s">
        <v>20</v>
      </c>
      <c r="E57" s="4">
        <v>2</v>
      </c>
      <c r="F57" s="45"/>
      <c r="G57" s="44"/>
      <c r="H57" s="44">
        <v>0</v>
      </c>
      <c r="I57" s="28">
        <f t="shared" si="0"/>
        <v>0</v>
      </c>
    </row>
    <row r="58" spans="1:9">
      <c r="A58" s="2" t="s">
        <v>259</v>
      </c>
      <c r="B58" s="4" t="s">
        <v>260</v>
      </c>
      <c r="C58" s="4" t="s">
        <v>13</v>
      </c>
      <c r="D58" s="4" t="s">
        <v>20</v>
      </c>
      <c r="E58" s="4">
        <v>1</v>
      </c>
      <c r="F58" s="45"/>
      <c r="G58" s="44">
        <v>1.3091607895124</v>
      </c>
      <c r="H58" s="44">
        <v>1.0663850216658</v>
      </c>
      <c r="I58" s="28">
        <f t="shared" si="0"/>
        <v>5.5359975320133604E-3</v>
      </c>
    </row>
    <row r="59" spans="1:9">
      <c r="A59" s="2" t="s">
        <v>261</v>
      </c>
      <c r="B59" s="4" t="s">
        <v>262</v>
      </c>
      <c r="C59" s="4" t="s">
        <v>13</v>
      </c>
      <c r="D59" s="3" t="s">
        <v>20</v>
      </c>
      <c r="E59" s="4">
        <v>2</v>
      </c>
      <c r="F59" s="45"/>
      <c r="G59" s="44"/>
      <c r="H59" s="44">
        <v>16.419510515853101</v>
      </c>
      <c r="I59" s="28">
        <f t="shared" si="0"/>
        <v>3.5917541428071798E-2</v>
      </c>
    </row>
    <row r="60" spans="1:9">
      <c r="A60" s="2" t="s">
        <v>263</v>
      </c>
      <c r="B60" s="3" t="s">
        <v>293</v>
      </c>
      <c r="C60" s="4" t="s">
        <v>13</v>
      </c>
      <c r="D60" s="4" t="s">
        <v>14</v>
      </c>
      <c r="E60" s="4">
        <v>0</v>
      </c>
      <c r="F60" s="42">
        <v>151.95717888717709</v>
      </c>
      <c r="G60" s="43">
        <v>274.95933035935963</v>
      </c>
      <c r="H60" s="44">
        <v>304.34222480838162</v>
      </c>
      <c r="I60" s="28">
        <f t="shared" si="0"/>
        <v>2.0648492051897906</v>
      </c>
    </row>
    <row r="61" spans="1:9">
      <c r="A61" s="2" t="s">
        <v>264</v>
      </c>
      <c r="B61" s="4" t="s">
        <v>318</v>
      </c>
      <c r="C61" s="4" t="s">
        <v>13</v>
      </c>
      <c r="D61" s="4" t="s">
        <v>20</v>
      </c>
      <c r="E61" s="4">
        <v>0</v>
      </c>
      <c r="F61" s="42">
        <v>16.402205808673038</v>
      </c>
      <c r="G61" s="43">
        <v>31.53417061400598</v>
      </c>
      <c r="H61" s="44">
        <v>25.742287214176752</v>
      </c>
      <c r="I61" s="28">
        <f t="shared" si="0"/>
        <v>0.21186899261649741</v>
      </c>
    </row>
    <row r="62" spans="1:9">
      <c r="A62" s="2" t="s">
        <v>265</v>
      </c>
      <c r="B62" s="4" t="s">
        <v>319</v>
      </c>
      <c r="C62" s="4" t="s">
        <v>13</v>
      </c>
      <c r="D62" s="4" t="s">
        <v>20</v>
      </c>
      <c r="E62" s="4">
        <v>0</v>
      </c>
      <c r="F62" s="42">
        <v>0</v>
      </c>
      <c r="G62" s="43">
        <v>1.06546711471846</v>
      </c>
      <c r="H62" s="44">
        <v>3.3574832357816198</v>
      </c>
      <c r="I62" s="28">
        <f t="shared" si="0"/>
        <v>9.9514795144949285E-3</v>
      </c>
    </row>
    <row r="63" spans="1:9">
      <c r="A63" s="2" t="s">
        <v>266</v>
      </c>
      <c r="B63" s="4" t="s">
        <v>267</v>
      </c>
      <c r="C63" s="4" t="s">
        <v>13</v>
      </c>
      <c r="D63" s="4" t="s">
        <v>20</v>
      </c>
      <c r="E63" s="4">
        <v>0</v>
      </c>
      <c r="F63" s="42">
        <v>0</v>
      </c>
      <c r="G63" s="43">
        <v>5.2128605220628801E-2</v>
      </c>
      <c r="H63" s="44">
        <v>0.123091495398319</v>
      </c>
      <c r="I63" s="28">
        <f t="shared" si="0"/>
        <v>3.9681126306003134E-4</v>
      </c>
    </row>
    <row r="64" spans="1:9">
      <c r="A64" s="2" t="s">
        <v>268</v>
      </c>
      <c r="B64" s="4" t="s">
        <v>269</v>
      </c>
      <c r="C64" s="4" t="s">
        <v>13</v>
      </c>
      <c r="D64" s="4" t="s">
        <v>20</v>
      </c>
      <c r="E64" s="4">
        <v>2</v>
      </c>
      <c r="F64" s="45"/>
      <c r="G64" s="44"/>
      <c r="H64" s="44">
        <v>0</v>
      </c>
      <c r="I64" s="28">
        <f t="shared" si="0"/>
        <v>0</v>
      </c>
    </row>
    <row r="65" spans="1:9">
      <c r="A65" s="2" t="s">
        <v>270</v>
      </c>
      <c r="B65" s="4" t="s">
        <v>271</v>
      </c>
      <c r="C65" s="4" t="s">
        <v>13</v>
      </c>
      <c r="D65" s="4" t="s">
        <v>20</v>
      </c>
      <c r="E65" s="4">
        <v>1</v>
      </c>
      <c r="F65" s="45"/>
      <c r="G65" s="44">
        <v>13.764764955547236</v>
      </c>
      <c r="H65" s="44">
        <v>12.646264981918609</v>
      </c>
      <c r="I65" s="28">
        <f t="shared" si="0"/>
        <v>6.1343589479855534E-2</v>
      </c>
    </row>
    <row r="66" spans="1:9">
      <c r="A66" s="2" t="s">
        <v>272</v>
      </c>
      <c r="B66" s="4" t="s">
        <v>320</v>
      </c>
      <c r="C66" s="4" t="s">
        <v>13</v>
      </c>
      <c r="D66" s="4" t="s">
        <v>20</v>
      </c>
      <c r="E66" s="4">
        <v>0</v>
      </c>
      <c r="F66" s="42">
        <v>3.5092814079961521</v>
      </c>
      <c r="G66" s="43">
        <v>7.9898737245509981</v>
      </c>
      <c r="H66" s="44">
        <v>8.5108925640922557</v>
      </c>
      <c r="I66" s="28">
        <f t="shared" si="0"/>
        <v>5.4941014239607275E-2</v>
      </c>
    </row>
    <row r="67" spans="1:9">
      <c r="A67" s="52" t="s">
        <v>302</v>
      </c>
      <c r="B67" s="53" t="s">
        <v>296</v>
      </c>
      <c r="C67" s="53" t="s">
        <v>13</v>
      </c>
      <c r="D67" s="53" t="s">
        <v>198</v>
      </c>
      <c r="E67" s="53">
        <v>0</v>
      </c>
      <c r="F67" s="45">
        <v>17.418216612745056</v>
      </c>
      <c r="G67" s="44">
        <v>20.521936342853611</v>
      </c>
      <c r="H67" s="44">
        <v>17.049800000000001</v>
      </c>
      <c r="I67" s="28">
        <f t="shared" ref="I67:I130" si="1">(100/$F$148*F67)*1/3+(100/$G$148*G67)*1/3+(100/$H$148*H67)*1/3</f>
        <v>0.17076555519787345</v>
      </c>
    </row>
    <row r="68" spans="1:9">
      <c r="A68" s="59" t="s">
        <v>301</v>
      </c>
      <c r="B68" s="53" t="s">
        <v>297</v>
      </c>
      <c r="C68" s="53" t="s">
        <v>13</v>
      </c>
      <c r="D68" s="53" t="s">
        <v>198</v>
      </c>
      <c r="E68" s="53">
        <v>1</v>
      </c>
      <c r="F68" s="45"/>
      <c r="G68" s="44">
        <v>17.971084985010283</v>
      </c>
      <c r="H68" s="44">
        <v>34.2624</v>
      </c>
      <c r="I68" s="28">
        <f t="shared" si="1"/>
        <v>0.11892083849543381</v>
      </c>
    </row>
    <row r="69" spans="1:9">
      <c r="A69" s="59" t="s">
        <v>305</v>
      </c>
      <c r="B69" s="53" t="s">
        <v>295</v>
      </c>
      <c r="C69" s="53" t="s">
        <v>13</v>
      </c>
      <c r="D69" s="53" t="s">
        <v>37</v>
      </c>
      <c r="E69" s="53">
        <v>0</v>
      </c>
      <c r="F69" s="42">
        <v>5.7</v>
      </c>
      <c r="G69" s="43">
        <v>21.5</v>
      </c>
      <c r="H69" s="44">
        <v>34.0505</v>
      </c>
      <c r="I69" s="28">
        <f t="shared" si="1"/>
        <v>0.15433682876686247</v>
      </c>
    </row>
    <row r="70" spans="1:9">
      <c r="A70" s="52" t="s">
        <v>299</v>
      </c>
      <c r="B70" s="53" t="s">
        <v>306</v>
      </c>
      <c r="C70" s="53" t="s">
        <v>13</v>
      </c>
      <c r="D70" s="53" t="s">
        <v>37</v>
      </c>
      <c r="E70" s="53">
        <v>0</v>
      </c>
      <c r="F70" s="42">
        <v>114.89873410645446</v>
      </c>
      <c r="G70" s="44">
        <v>214.49280756101018</v>
      </c>
      <c r="H70" s="44">
        <v>208.92033053274457</v>
      </c>
      <c r="I70" s="28">
        <f t="shared" si="1"/>
        <v>1.5310314592481322</v>
      </c>
    </row>
    <row r="71" spans="1:9">
      <c r="A71" s="2" t="s">
        <v>71</v>
      </c>
      <c r="B71" s="4" t="s">
        <v>72</v>
      </c>
      <c r="C71" s="4" t="s">
        <v>11</v>
      </c>
      <c r="D71" s="4" t="s">
        <v>292</v>
      </c>
      <c r="E71" s="4">
        <v>0</v>
      </c>
      <c r="F71" s="42">
        <v>106.37336468966089</v>
      </c>
      <c r="G71" s="43">
        <v>301.44425514237838</v>
      </c>
      <c r="H71" s="44">
        <v>402.930119805885</v>
      </c>
      <c r="I71" s="28">
        <f t="shared" si="1"/>
        <v>2.127431760281957</v>
      </c>
    </row>
    <row r="72" spans="1:9">
      <c r="A72" s="2" t="s">
        <v>87</v>
      </c>
      <c r="B72" s="4" t="s">
        <v>286</v>
      </c>
      <c r="C72" s="4" t="s">
        <v>11</v>
      </c>
      <c r="D72" s="4" t="s">
        <v>14</v>
      </c>
      <c r="E72" s="4">
        <v>0</v>
      </c>
      <c r="F72" s="42">
        <v>47.720294210226399</v>
      </c>
      <c r="G72" s="43">
        <v>76.054176047744804</v>
      </c>
      <c r="H72" s="44">
        <v>99.290586595924495</v>
      </c>
      <c r="I72" s="28">
        <f t="shared" si="1"/>
        <v>0.63138230016275287</v>
      </c>
    </row>
    <row r="73" spans="1:9">
      <c r="A73" s="2" t="s">
        <v>88</v>
      </c>
      <c r="B73" s="4" t="s">
        <v>181</v>
      </c>
      <c r="C73" s="4" t="s">
        <v>11</v>
      </c>
      <c r="D73" s="4" t="s">
        <v>20</v>
      </c>
      <c r="E73" s="4">
        <v>1</v>
      </c>
      <c r="F73" s="45"/>
      <c r="G73" s="89">
        <v>2.9077887320402049</v>
      </c>
      <c r="H73" s="44">
        <v>2.1082564469635119</v>
      </c>
      <c r="I73" s="28">
        <f t="shared" si="1"/>
        <v>1.1726647664424293E-2</v>
      </c>
    </row>
    <row r="74" spans="1:9">
      <c r="A74" s="2" t="s">
        <v>182</v>
      </c>
      <c r="B74" s="4" t="s">
        <v>183</v>
      </c>
      <c r="C74" s="4" t="s">
        <v>11</v>
      </c>
      <c r="D74" s="4" t="s">
        <v>292</v>
      </c>
      <c r="E74" s="4">
        <v>0</v>
      </c>
      <c r="F74" s="42">
        <v>248.40355055946983</v>
      </c>
      <c r="G74" s="43">
        <v>669.30133324883707</v>
      </c>
      <c r="H74" s="44">
        <v>772.79187336553741</v>
      </c>
      <c r="I74" s="28">
        <f t="shared" si="1"/>
        <v>4.5154599799911086</v>
      </c>
    </row>
    <row r="75" spans="1:9">
      <c r="A75" s="2" t="s">
        <v>167</v>
      </c>
      <c r="B75" s="4" t="s">
        <v>168</v>
      </c>
      <c r="C75" s="4" t="s">
        <v>11</v>
      </c>
      <c r="D75" s="4" t="s">
        <v>20</v>
      </c>
      <c r="E75" s="4">
        <v>2</v>
      </c>
      <c r="F75" s="45"/>
      <c r="G75" s="44"/>
      <c r="H75" s="44">
        <v>6.9509438853660201</v>
      </c>
      <c r="I75" s="28">
        <f t="shared" si="1"/>
        <v>1.5205131403021294E-2</v>
      </c>
    </row>
    <row r="76" spans="1:9">
      <c r="A76" s="2" t="s">
        <v>242</v>
      </c>
      <c r="B76" s="4" t="s">
        <v>243</v>
      </c>
      <c r="C76" s="4" t="s">
        <v>244</v>
      </c>
      <c r="D76" s="4" t="s">
        <v>292</v>
      </c>
      <c r="E76" s="4">
        <v>0</v>
      </c>
      <c r="F76" s="42">
        <v>83.35645077884854</v>
      </c>
      <c r="G76" s="43">
        <v>174.34509259821536</v>
      </c>
      <c r="H76" s="44">
        <v>157.87057999359865</v>
      </c>
      <c r="I76" s="28">
        <f t="shared" si="1"/>
        <v>1.1703601668361712</v>
      </c>
    </row>
    <row r="77" spans="1:9">
      <c r="A77" s="52" t="s">
        <v>22</v>
      </c>
      <c r="B77" s="53" t="s">
        <v>332</v>
      </c>
      <c r="C77" s="53" t="s">
        <v>15</v>
      </c>
      <c r="D77" s="53" t="s">
        <v>292</v>
      </c>
      <c r="E77" s="53">
        <v>0</v>
      </c>
      <c r="F77" s="45">
        <v>168.30549999999999</v>
      </c>
      <c r="G77" s="44">
        <v>315.91829999999999</v>
      </c>
      <c r="H77" s="44">
        <v>250.357</v>
      </c>
      <c r="I77" s="28">
        <f t="shared" si="1"/>
        <v>2.1251182238118078</v>
      </c>
    </row>
    <row r="78" spans="1:9">
      <c r="A78" s="2" t="s">
        <v>123</v>
      </c>
      <c r="B78" s="4" t="s">
        <v>124</v>
      </c>
      <c r="C78" s="4" t="s">
        <v>15</v>
      </c>
      <c r="D78" s="4" t="s">
        <v>14</v>
      </c>
      <c r="E78" s="4">
        <v>0</v>
      </c>
      <c r="F78" s="42">
        <v>21.783493739427698</v>
      </c>
      <c r="G78" s="43">
        <v>42.756460249350447</v>
      </c>
      <c r="H78" s="44">
        <v>34.785003786680591</v>
      </c>
      <c r="I78" s="28">
        <f t="shared" si="1"/>
        <v>0.28483035056835754</v>
      </c>
    </row>
    <row r="79" spans="1:9">
      <c r="A79" s="2" t="s">
        <v>125</v>
      </c>
      <c r="B79" s="4" t="s">
        <v>321</v>
      </c>
      <c r="C79" s="4" t="s">
        <v>15</v>
      </c>
      <c r="D79" s="4" t="s">
        <v>20</v>
      </c>
      <c r="E79" s="4">
        <v>0</v>
      </c>
      <c r="F79" s="42">
        <v>0</v>
      </c>
      <c r="G79" s="43">
        <v>0</v>
      </c>
      <c r="H79" s="44">
        <v>0</v>
      </c>
      <c r="I79" s="28">
        <f t="shared" si="1"/>
        <v>0</v>
      </c>
    </row>
    <row r="80" spans="1:9">
      <c r="A80" s="2" t="s">
        <v>126</v>
      </c>
      <c r="B80" s="4" t="s">
        <v>127</v>
      </c>
      <c r="C80" s="4" t="s">
        <v>15</v>
      </c>
      <c r="D80" s="4" t="s">
        <v>20</v>
      </c>
      <c r="E80" s="4">
        <v>2</v>
      </c>
      <c r="F80" s="45"/>
      <c r="G80" s="44"/>
      <c r="H80" s="44">
        <v>0.28867512941360501</v>
      </c>
      <c r="I80" s="28">
        <f t="shared" si="1"/>
        <v>6.3147442245347794E-4</v>
      </c>
    </row>
    <row r="81" spans="1:9">
      <c r="A81" s="2" t="s">
        <v>132</v>
      </c>
      <c r="B81" s="4" t="s">
        <v>322</v>
      </c>
      <c r="C81" s="4" t="s">
        <v>15</v>
      </c>
      <c r="D81" s="3" t="s">
        <v>292</v>
      </c>
      <c r="E81" s="4">
        <v>0</v>
      </c>
      <c r="F81" s="42">
        <v>2.6229791764633998</v>
      </c>
      <c r="G81" s="43">
        <v>3.97377550464096</v>
      </c>
      <c r="H81" s="44">
        <v>6.4021395383851099</v>
      </c>
      <c r="I81" s="28">
        <f t="shared" si="1"/>
        <v>3.6265089271030559E-2</v>
      </c>
    </row>
    <row r="82" spans="1:9">
      <c r="A82" s="2" t="s">
        <v>245</v>
      </c>
      <c r="B82" s="4" t="s">
        <v>246</v>
      </c>
      <c r="C82" s="4" t="s">
        <v>15</v>
      </c>
      <c r="D82" s="4" t="s">
        <v>20</v>
      </c>
      <c r="E82" s="4">
        <v>2</v>
      </c>
      <c r="F82" s="45"/>
      <c r="G82" s="44"/>
      <c r="H82" s="44">
        <v>0</v>
      </c>
      <c r="I82" s="28">
        <f t="shared" si="1"/>
        <v>0</v>
      </c>
    </row>
    <row r="83" spans="1:9">
      <c r="A83" s="2" t="s">
        <v>73</v>
      </c>
      <c r="B83" s="4" t="s">
        <v>74</v>
      </c>
      <c r="C83" s="4" t="s">
        <v>75</v>
      </c>
      <c r="D83" s="3" t="s">
        <v>291</v>
      </c>
      <c r="E83" s="4">
        <v>2</v>
      </c>
      <c r="F83" s="45"/>
      <c r="G83" s="44"/>
      <c r="H83" s="44">
        <v>3.0159281605519008</v>
      </c>
      <c r="I83" s="28">
        <f t="shared" si="1"/>
        <v>6.5973175355089489E-3</v>
      </c>
    </row>
    <row r="84" spans="1:9">
      <c r="A84" s="2" t="s">
        <v>76</v>
      </c>
      <c r="B84" s="4" t="s">
        <v>77</v>
      </c>
      <c r="C84" s="4" t="s">
        <v>75</v>
      </c>
      <c r="D84" s="4" t="s">
        <v>292</v>
      </c>
      <c r="E84" s="4">
        <v>0</v>
      </c>
      <c r="F84" s="42">
        <v>249.75033799158578</v>
      </c>
      <c r="G84" s="43">
        <v>365.71464456597494</v>
      </c>
      <c r="H84" s="44">
        <v>429.00438499392209</v>
      </c>
      <c r="I84" s="28">
        <f t="shared" si="1"/>
        <v>3.0270411735158773</v>
      </c>
    </row>
    <row r="85" spans="1:9">
      <c r="A85" s="2" t="s">
        <v>78</v>
      </c>
      <c r="B85" s="4" t="s">
        <v>79</v>
      </c>
      <c r="C85" s="4" t="s">
        <v>75</v>
      </c>
      <c r="D85" s="4" t="s">
        <v>14</v>
      </c>
      <c r="E85" s="4">
        <v>0</v>
      </c>
      <c r="F85" s="42">
        <v>33.161310567640299</v>
      </c>
      <c r="G85" s="43">
        <v>50.312460937179097</v>
      </c>
      <c r="H85" s="44">
        <v>60.594233310460687</v>
      </c>
      <c r="I85" s="28">
        <f t="shared" si="1"/>
        <v>0.41415976894596285</v>
      </c>
    </row>
    <row r="86" spans="1:9">
      <c r="A86" s="2" t="s">
        <v>133</v>
      </c>
      <c r="B86" s="4" t="s">
        <v>134</v>
      </c>
      <c r="C86" s="4" t="s">
        <v>9</v>
      </c>
      <c r="D86" s="4" t="s">
        <v>14</v>
      </c>
      <c r="E86" s="4">
        <v>0</v>
      </c>
      <c r="F86" s="42">
        <v>61.625397572504198</v>
      </c>
      <c r="G86" s="43">
        <v>128.2632562417048</v>
      </c>
      <c r="H86" s="44">
        <v>114.0460769854279</v>
      </c>
      <c r="I86" s="28">
        <f t="shared" si="1"/>
        <v>0.85787002479765173</v>
      </c>
    </row>
    <row r="87" spans="1:9">
      <c r="A87" s="2" t="s">
        <v>135</v>
      </c>
      <c r="B87" s="4" t="s">
        <v>136</v>
      </c>
      <c r="C87" s="4" t="s">
        <v>9</v>
      </c>
      <c r="D87" s="4" t="s">
        <v>292</v>
      </c>
      <c r="E87" s="4">
        <v>0</v>
      </c>
      <c r="F87" s="42">
        <v>300.0965532359034</v>
      </c>
      <c r="G87" s="43">
        <v>729.88496613820041</v>
      </c>
      <c r="H87" s="44">
        <v>762.80796671697351</v>
      </c>
      <c r="I87" s="28">
        <f t="shared" si="1"/>
        <v>4.8889402730940716</v>
      </c>
    </row>
    <row r="88" spans="1:9">
      <c r="A88" s="2" t="s">
        <v>137</v>
      </c>
      <c r="B88" s="4" t="s">
        <v>138</v>
      </c>
      <c r="C88" s="4" t="s">
        <v>9</v>
      </c>
      <c r="D88" s="4" t="s">
        <v>20</v>
      </c>
      <c r="E88" s="4">
        <v>0</v>
      </c>
      <c r="F88" s="42">
        <v>2.802884398611333</v>
      </c>
      <c r="G88" s="43">
        <v>3.7525856880154249</v>
      </c>
      <c r="H88" s="44">
        <v>3.5758800595319098</v>
      </c>
      <c r="I88" s="28">
        <f t="shared" si="1"/>
        <v>3.0401368812480845E-2</v>
      </c>
    </row>
    <row r="89" spans="1:9">
      <c r="A89" s="2" t="s">
        <v>139</v>
      </c>
      <c r="B89" s="4" t="s">
        <v>140</v>
      </c>
      <c r="C89" s="4" t="s">
        <v>9</v>
      </c>
      <c r="D89" s="4" t="s">
        <v>20</v>
      </c>
      <c r="E89" s="4">
        <v>2</v>
      </c>
      <c r="F89" s="45"/>
      <c r="G89" s="44"/>
      <c r="H89" s="44">
        <v>0.213200720873746</v>
      </c>
      <c r="I89" s="28">
        <f t="shared" si="1"/>
        <v>4.6637478730465542E-4</v>
      </c>
    </row>
    <row r="90" spans="1:9">
      <c r="A90" s="2" t="s">
        <v>141</v>
      </c>
      <c r="B90" s="4" t="s">
        <v>330</v>
      </c>
      <c r="C90" s="4" t="s">
        <v>9</v>
      </c>
      <c r="D90" s="4" t="s">
        <v>20</v>
      </c>
      <c r="E90" s="4">
        <v>0</v>
      </c>
      <c r="F90" s="42">
        <v>2.4918929759880899</v>
      </c>
      <c r="G90" s="43">
        <v>4.6016877797490698</v>
      </c>
      <c r="H90" s="44">
        <v>15.0118930121665</v>
      </c>
      <c r="I90" s="28">
        <f t="shared" si="1"/>
        <v>5.6008678873059291E-2</v>
      </c>
    </row>
    <row r="91" spans="1:9">
      <c r="A91" s="2" t="s">
        <v>142</v>
      </c>
      <c r="B91" s="4" t="s">
        <v>143</v>
      </c>
      <c r="C91" s="4" t="s">
        <v>9</v>
      </c>
      <c r="D91" s="4" t="s">
        <v>20</v>
      </c>
      <c r="E91" s="4">
        <v>0</v>
      </c>
      <c r="F91" s="42">
        <v>4.0900945942191509</v>
      </c>
      <c r="G91" s="43">
        <v>10.219959676872522</v>
      </c>
      <c r="H91" s="44">
        <v>14.484476198418967</v>
      </c>
      <c r="I91" s="28">
        <f t="shared" si="1"/>
        <v>7.6240984207631424E-2</v>
      </c>
    </row>
    <row r="92" spans="1:9">
      <c r="A92" s="2" t="s">
        <v>144</v>
      </c>
      <c r="B92" s="4" t="s">
        <v>145</v>
      </c>
      <c r="C92" s="4" t="s">
        <v>9</v>
      </c>
      <c r="D92" s="4" t="s">
        <v>20</v>
      </c>
      <c r="E92" s="4">
        <v>1</v>
      </c>
      <c r="F92" s="45"/>
      <c r="G92" s="44">
        <v>8.8202232298718304</v>
      </c>
      <c r="H92" s="44">
        <v>7.5977576832163898</v>
      </c>
      <c r="I92" s="28">
        <f t="shared" si="1"/>
        <v>3.8201586658792822E-2</v>
      </c>
    </row>
    <row r="93" spans="1:9">
      <c r="A93" s="2" t="s">
        <v>150</v>
      </c>
      <c r="B93" s="4" t="s">
        <v>151</v>
      </c>
      <c r="C93" s="4" t="s">
        <v>9</v>
      </c>
      <c r="D93" s="4" t="s">
        <v>20</v>
      </c>
      <c r="E93" s="4">
        <v>0</v>
      </c>
      <c r="F93" s="42">
        <v>1.24378525760966</v>
      </c>
      <c r="G93" s="43">
        <v>2.1417963987224899</v>
      </c>
      <c r="H93" s="44">
        <v>0.22360680103302</v>
      </c>
      <c r="I93" s="28">
        <f t="shared" si="1"/>
        <v>1.1674790595883344E-2</v>
      </c>
    </row>
    <row r="94" spans="1:9">
      <c r="A94" s="2" t="s">
        <v>152</v>
      </c>
      <c r="B94" s="4" t="s">
        <v>153</v>
      </c>
      <c r="C94" s="4" t="s">
        <v>9</v>
      </c>
      <c r="D94" s="4" t="s">
        <v>20</v>
      </c>
      <c r="E94" s="4">
        <v>2</v>
      </c>
      <c r="F94" s="45"/>
      <c r="G94" s="44"/>
      <c r="H94" s="44">
        <v>1.0371534325982199</v>
      </c>
      <c r="I94" s="28">
        <f t="shared" si="1"/>
        <v>2.2687644279436028E-3</v>
      </c>
    </row>
    <row r="95" spans="1:9">
      <c r="A95" s="2" t="s">
        <v>154</v>
      </c>
      <c r="B95" s="4" t="s">
        <v>155</v>
      </c>
      <c r="C95" s="4" t="s">
        <v>9</v>
      </c>
      <c r="D95" s="4" t="s">
        <v>20</v>
      </c>
      <c r="E95" s="4">
        <v>0</v>
      </c>
      <c r="F95" s="42">
        <v>7.939867544324982</v>
      </c>
      <c r="G95" s="43">
        <v>11.56801563683638</v>
      </c>
      <c r="H95" s="44">
        <v>4.6648803394786018</v>
      </c>
      <c r="I95" s="28">
        <f t="shared" si="1"/>
        <v>7.6460315995920403E-2</v>
      </c>
    </row>
    <row r="96" spans="1:9">
      <c r="A96" s="2" t="s">
        <v>156</v>
      </c>
      <c r="B96" s="4" t="s">
        <v>157</v>
      </c>
      <c r="C96" s="4" t="s">
        <v>9</v>
      </c>
      <c r="D96" s="4" t="s">
        <v>20</v>
      </c>
      <c r="E96" s="4">
        <v>0</v>
      </c>
      <c r="F96" s="42">
        <v>25.613955390520839</v>
      </c>
      <c r="G96" s="43">
        <v>39.520970984714801</v>
      </c>
      <c r="H96" s="44">
        <v>40.647599999999997</v>
      </c>
      <c r="I96" s="28">
        <f t="shared" si="1"/>
        <v>0.30804690197853862</v>
      </c>
    </row>
    <row r="97" spans="1:9">
      <c r="A97" s="52" t="s">
        <v>300</v>
      </c>
      <c r="B97" s="53" t="s">
        <v>307</v>
      </c>
      <c r="C97" s="53" t="s">
        <v>9</v>
      </c>
      <c r="D97" s="53" t="s">
        <v>37</v>
      </c>
      <c r="E97" s="53">
        <v>0</v>
      </c>
      <c r="F97" s="42">
        <v>25.913089941496992</v>
      </c>
      <c r="G97" s="43">
        <v>41.5962809596871</v>
      </c>
      <c r="H97" s="44">
        <v>61.149121690379872</v>
      </c>
      <c r="I97" s="28">
        <f t="shared" si="1"/>
        <v>0.35940153615352011</v>
      </c>
    </row>
    <row r="98" spans="1:9">
      <c r="A98" s="2" t="s">
        <v>44</v>
      </c>
      <c r="B98" s="4" t="s">
        <v>45</v>
      </c>
      <c r="C98" s="4" t="s">
        <v>16</v>
      </c>
      <c r="D98" s="4" t="s">
        <v>292</v>
      </c>
      <c r="E98" s="4">
        <v>0</v>
      </c>
      <c r="F98" s="42">
        <v>177.73466622361241</v>
      </c>
      <c r="G98" s="43">
        <v>275.68999657051307</v>
      </c>
      <c r="H98" s="44">
        <v>244.94783599041094</v>
      </c>
      <c r="I98" s="28">
        <f t="shared" si="1"/>
        <v>2.0599236031070181</v>
      </c>
    </row>
    <row r="99" spans="1:9">
      <c r="A99" s="2" t="s">
        <v>46</v>
      </c>
      <c r="B99" s="4" t="s">
        <v>47</v>
      </c>
      <c r="C99" s="4" t="s">
        <v>16</v>
      </c>
      <c r="D99" s="4" t="s">
        <v>14</v>
      </c>
      <c r="E99" s="4">
        <v>0</v>
      </c>
      <c r="F99" s="42">
        <v>52.30236296573883</v>
      </c>
      <c r="G99" s="43">
        <v>93.344361396953261</v>
      </c>
      <c r="H99" s="44">
        <v>71.752425844056305</v>
      </c>
      <c r="I99" s="28">
        <f t="shared" si="1"/>
        <v>0.63535027354461815</v>
      </c>
    </row>
    <row r="100" spans="1:9">
      <c r="A100" s="2" t="s">
        <v>115</v>
      </c>
      <c r="B100" s="4" t="s">
        <v>116</v>
      </c>
      <c r="C100" s="4" t="s">
        <v>16</v>
      </c>
      <c r="D100" s="4" t="s">
        <v>20</v>
      </c>
      <c r="E100" s="4">
        <v>2</v>
      </c>
      <c r="F100" s="45"/>
      <c r="G100" s="44"/>
      <c r="H100" s="44">
        <v>0</v>
      </c>
      <c r="I100" s="28">
        <f t="shared" si="1"/>
        <v>0</v>
      </c>
    </row>
    <row r="101" spans="1:9">
      <c r="A101" s="2" t="s">
        <v>210</v>
      </c>
      <c r="B101" s="4" t="s">
        <v>211</v>
      </c>
      <c r="C101" s="4" t="s">
        <v>18</v>
      </c>
      <c r="D101" s="4" t="s">
        <v>14</v>
      </c>
      <c r="E101" s="4">
        <v>0</v>
      </c>
      <c r="F101" s="42">
        <v>23.233105993246479</v>
      </c>
      <c r="G101" s="43">
        <v>39.960814624105971</v>
      </c>
      <c r="H101" s="44">
        <v>31.474804809125459</v>
      </c>
      <c r="I101" s="28">
        <f t="shared" si="1"/>
        <v>0.2776777194373945</v>
      </c>
    </row>
    <row r="102" spans="1:9">
      <c r="A102" s="2" t="s">
        <v>212</v>
      </c>
      <c r="B102" s="4" t="s">
        <v>213</v>
      </c>
      <c r="C102" s="4" t="s">
        <v>18</v>
      </c>
      <c r="D102" s="3" t="s">
        <v>291</v>
      </c>
      <c r="E102" s="4">
        <v>2</v>
      </c>
      <c r="F102" s="45"/>
      <c r="G102" s="44"/>
      <c r="H102" s="44">
        <v>1.1222852840694599</v>
      </c>
      <c r="I102" s="28">
        <f t="shared" si="1"/>
        <v>2.4549896384402537E-3</v>
      </c>
    </row>
    <row r="103" spans="1:9">
      <c r="A103" s="2" t="s">
        <v>214</v>
      </c>
      <c r="B103" s="4" t="s">
        <v>215</v>
      </c>
      <c r="C103" s="4" t="s">
        <v>18</v>
      </c>
      <c r="D103" s="4" t="s">
        <v>292</v>
      </c>
      <c r="E103" s="4">
        <v>0</v>
      </c>
      <c r="F103" s="42">
        <v>138.16487206785567</v>
      </c>
      <c r="G103" s="43">
        <v>270.62570602813781</v>
      </c>
      <c r="H103" s="44">
        <v>244.83382669146019</v>
      </c>
      <c r="I103" s="28">
        <f t="shared" si="1"/>
        <v>1.8581469475695456</v>
      </c>
    </row>
    <row r="104" spans="1:9">
      <c r="A104" s="2" t="s">
        <v>216</v>
      </c>
      <c r="B104" s="4" t="s">
        <v>217</v>
      </c>
      <c r="C104" s="4" t="s">
        <v>18</v>
      </c>
      <c r="D104" s="4" t="s">
        <v>20</v>
      </c>
      <c r="E104" s="4">
        <v>2</v>
      </c>
      <c r="F104" s="45"/>
      <c r="G104" s="44"/>
      <c r="H104" s="44">
        <v>16.4363084397887</v>
      </c>
      <c r="I104" s="28">
        <f t="shared" si="1"/>
        <v>3.5954286745679159E-2</v>
      </c>
    </row>
    <row r="105" spans="1:9">
      <c r="A105" s="2" t="s">
        <v>108</v>
      </c>
      <c r="B105" s="4" t="s">
        <v>109</v>
      </c>
      <c r="C105" s="4" t="s">
        <v>12</v>
      </c>
      <c r="D105" s="4" t="s">
        <v>292</v>
      </c>
      <c r="E105" s="4">
        <v>0</v>
      </c>
      <c r="F105" s="42">
        <v>175.07117190501842</v>
      </c>
      <c r="G105" s="43">
        <v>351.5385754859293</v>
      </c>
      <c r="H105" s="44">
        <v>367.02961942147709</v>
      </c>
      <c r="I105" s="28">
        <f t="shared" si="1"/>
        <v>2.4998338106133935</v>
      </c>
    </row>
    <row r="106" spans="1:9">
      <c r="A106" s="2" t="s">
        <v>113</v>
      </c>
      <c r="B106" s="4" t="s">
        <v>114</v>
      </c>
      <c r="C106" s="4" t="s">
        <v>12</v>
      </c>
      <c r="D106" s="4" t="s">
        <v>292</v>
      </c>
      <c r="E106" s="4">
        <v>0</v>
      </c>
      <c r="F106" s="42">
        <v>151.92254809082993</v>
      </c>
      <c r="G106" s="43">
        <v>317.5154560969055</v>
      </c>
      <c r="H106" s="44">
        <v>288.70815830592858</v>
      </c>
      <c r="I106" s="28">
        <f t="shared" si="1"/>
        <v>2.1346117416690129</v>
      </c>
    </row>
    <row r="107" spans="1:9">
      <c r="A107" s="12" t="s">
        <v>294</v>
      </c>
      <c r="B107" s="5" t="s">
        <v>323</v>
      </c>
      <c r="C107" s="5" t="s">
        <v>12</v>
      </c>
      <c r="D107" s="5" t="s">
        <v>14</v>
      </c>
      <c r="E107" s="4">
        <v>0</v>
      </c>
      <c r="F107" s="42">
        <v>61.490818552406907</v>
      </c>
      <c r="G107" s="43">
        <v>117.66644771776009</v>
      </c>
      <c r="H107" s="44">
        <v>121.023</v>
      </c>
      <c r="I107" s="28">
        <f t="shared" si="1"/>
        <v>0.84656017273050665</v>
      </c>
    </row>
    <row r="108" spans="1:9">
      <c r="A108" s="2" t="s">
        <v>3</v>
      </c>
      <c r="B108" s="4" t="s">
        <v>324</v>
      </c>
      <c r="C108" s="4" t="s">
        <v>12</v>
      </c>
      <c r="D108" s="4" t="s">
        <v>20</v>
      </c>
      <c r="E108" s="4">
        <v>0</v>
      </c>
      <c r="F108" s="42">
        <v>9.9481063342845903</v>
      </c>
      <c r="G108" s="43">
        <v>19.002945241680582</v>
      </c>
      <c r="H108" s="44">
        <v>18.701220684404149</v>
      </c>
      <c r="I108" s="28">
        <f t="shared" si="1"/>
        <v>0.13495566090501529</v>
      </c>
    </row>
    <row r="109" spans="1:9">
      <c r="A109" s="2" t="s">
        <v>236</v>
      </c>
      <c r="B109" s="4" t="s">
        <v>237</v>
      </c>
      <c r="C109" s="4" t="s">
        <v>12</v>
      </c>
      <c r="D109" s="4" t="s">
        <v>20</v>
      </c>
      <c r="E109" s="4">
        <v>0</v>
      </c>
      <c r="F109" s="42">
        <v>17.401012068822887</v>
      </c>
      <c r="G109" s="43">
        <v>31.940366321249932</v>
      </c>
      <c r="H109" s="44">
        <v>44.181453398122407</v>
      </c>
      <c r="I109" s="28">
        <f t="shared" si="1"/>
        <v>0.25797250143212735</v>
      </c>
    </row>
    <row r="110" spans="1:9">
      <c r="A110" s="2" t="s">
        <v>146</v>
      </c>
      <c r="B110" s="4" t="s">
        <v>147</v>
      </c>
      <c r="C110" s="4" t="s">
        <v>10</v>
      </c>
      <c r="D110" s="4" t="s">
        <v>20</v>
      </c>
      <c r="E110" s="4">
        <v>1</v>
      </c>
      <c r="F110" s="45"/>
      <c r="G110" s="44">
        <v>3.3052266643503199</v>
      </c>
      <c r="H110" s="44">
        <v>4.0884549391934115</v>
      </c>
      <c r="I110" s="28">
        <f t="shared" si="1"/>
        <v>1.703077688978881E-2</v>
      </c>
    </row>
    <row r="111" spans="1:9">
      <c r="A111" s="2" t="s">
        <v>148</v>
      </c>
      <c r="B111" s="4" t="s">
        <v>149</v>
      </c>
      <c r="C111" s="4" t="s">
        <v>10</v>
      </c>
      <c r="D111" s="4" t="s">
        <v>20</v>
      </c>
      <c r="E111" s="4">
        <v>2</v>
      </c>
      <c r="F111" s="45"/>
      <c r="G111" s="44"/>
      <c r="H111" s="44">
        <v>2.7442984632266501</v>
      </c>
      <c r="I111" s="28">
        <f t="shared" si="1"/>
        <v>6.0031298526694041E-3</v>
      </c>
    </row>
    <row r="112" spans="1:9">
      <c r="A112" s="2" t="s">
        <v>224</v>
      </c>
      <c r="B112" s="4" t="s">
        <v>225</v>
      </c>
      <c r="C112" s="4" t="s">
        <v>10</v>
      </c>
      <c r="D112" s="4" t="s">
        <v>292</v>
      </c>
      <c r="E112" s="4">
        <v>0</v>
      </c>
      <c r="F112" s="42">
        <v>179.08059834844471</v>
      </c>
      <c r="G112" s="43">
        <v>272.22779386378062</v>
      </c>
      <c r="H112" s="44">
        <v>319.00618943438883</v>
      </c>
      <c r="I112" s="28">
        <f t="shared" si="1"/>
        <v>2.2198875108762168</v>
      </c>
    </row>
    <row r="113" spans="1:9">
      <c r="A113" s="2" t="s">
        <v>226</v>
      </c>
      <c r="B113" s="4" t="s">
        <v>227</v>
      </c>
      <c r="C113" s="4" t="s">
        <v>10</v>
      </c>
      <c r="D113" s="4" t="s">
        <v>20</v>
      </c>
      <c r="E113" s="4">
        <v>1</v>
      </c>
      <c r="F113" s="45"/>
      <c r="G113" s="44">
        <v>3.16227760314941</v>
      </c>
      <c r="H113" s="44">
        <v>0</v>
      </c>
      <c r="I113" s="28">
        <f t="shared" si="1"/>
        <v>7.7375444847023909E-3</v>
      </c>
    </row>
    <row r="114" spans="1:9">
      <c r="A114" s="2" t="s">
        <v>48</v>
      </c>
      <c r="B114" s="4" t="s">
        <v>49</v>
      </c>
      <c r="C114" s="4" t="s">
        <v>50</v>
      </c>
      <c r="D114" s="4" t="s">
        <v>20</v>
      </c>
      <c r="E114" s="4">
        <v>2</v>
      </c>
      <c r="F114" s="45"/>
      <c r="G114" s="44"/>
      <c r="H114" s="44">
        <v>5.2353998817726239</v>
      </c>
      <c r="I114" s="28">
        <f t="shared" si="1"/>
        <v>1.14523932954356E-2</v>
      </c>
    </row>
    <row r="115" spans="1:9">
      <c r="A115" s="2" t="s">
        <v>238</v>
      </c>
      <c r="B115" s="4" t="s">
        <v>239</v>
      </c>
      <c r="C115" s="4" t="s">
        <v>50</v>
      </c>
      <c r="D115" s="3" t="s">
        <v>20</v>
      </c>
      <c r="E115" s="4">
        <v>1</v>
      </c>
      <c r="F115" s="45"/>
      <c r="G115" s="44">
        <v>1.5075567418878699</v>
      </c>
      <c r="H115" s="44">
        <v>0.79860105039753404</v>
      </c>
      <c r="I115" s="28">
        <f t="shared" si="1"/>
        <v>5.435662806680534E-3</v>
      </c>
    </row>
    <row r="116" spans="1:9">
      <c r="A116" s="2" t="s">
        <v>240</v>
      </c>
      <c r="B116" s="4" t="s">
        <v>241</v>
      </c>
      <c r="C116" s="4" t="s">
        <v>50</v>
      </c>
      <c r="D116" s="4" t="s">
        <v>292</v>
      </c>
      <c r="E116" s="4">
        <v>0</v>
      </c>
      <c r="F116" s="42">
        <v>103.692036099592</v>
      </c>
      <c r="G116" s="43">
        <v>196.72219276832783</v>
      </c>
      <c r="H116" s="44">
        <v>272.81009412653361</v>
      </c>
      <c r="I116" s="28">
        <f t="shared" si="1"/>
        <v>1.5737423616605839</v>
      </c>
    </row>
    <row r="117" spans="1:9">
      <c r="A117" s="52" t="s">
        <v>21</v>
      </c>
      <c r="B117" s="53" t="s">
        <v>331</v>
      </c>
      <c r="C117" s="53" t="s">
        <v>6</v>
      </c>
      <c r="D117" s="53" t="s">
        <v>292</v>
      </c>
      <c r="E117" s="70">
        <v>0</v>
      </c>
      <c r="F117" s="42">
        <v>111.51483895151348</v>
      </c>
      <c r="G117" s="43">
        <v>252.6879129782869</v>
      </c>
      <c r="H117" s="44">
        <v>233.93600000000001</v>
      </c>
      <c r="I117" s="28">
        <f t="shared" si="1"/>
        <v>1.6630354682213913</v>
      </c>
    </row>
    <row r="118" spans="1:9">
      <c r="A118" s="2" t="s">
        <v>29</v>
      </c>
      <c r="B118" s="4" t="s">
        <v>30</v>
      </c>
      <c r="C118" s="4" t="s">
        <v>6</v>
      </c>
      <c r="D118" s="4" t="s">
        <v>14</v>
      </c>
      <c r="E118" s="4">
        <v>0</v>
      </c>
      <c r="F118" s="42">
        <v>37.022522493555066</v>
      </c>
      <c r="G118" s="43">
        <v>72.89871491693421</v>
      </c>
      <c r="H118" s="44">
        <v>100.37626745664734</v>
      </c>
      <c r="I118" s="28">
        <f t="shared" si="1"/>
        <v>0.57490311075120581</v>
      </c>
    </row>
    <row r="119" spans="1:9">
      <c r="A119" s="2" t="s">
        <v>33</v>
      </c>
      <c r="B119" s="4" t="s">
        <v>34</v>
      </c>
      <c r="C119" s="4" t="s">
        <v>6</v>
      </c>
      <c r="D119" s="4" t="s">
        <v>14</v>
      </c>
      <c r="E119" s="4">
        <v>0</v>
      </c>
      <c r="F119" s="42">
        <v>44.849002476648351</v>
      </c>
      <c r="G119" s="43">
        <v>102.53142265519399</v>
      </c>
      <c r="H119" s="44">
        <v>107.2405682842171</v>
      </c>
      <c r="I119" s="28">
        <f t="shared" si="1"/>
        <v>0.69983383685916989</v>
      </c>
    </row>
    <row r="120" spans="1:9">
      <c r="A120" s="2" t="s">
        <v>35</v>
      </c>
      <c r="B120" s="4" t="s">
        <v>36</v>
      </c>
      <c r="C120" s="4" t="s">
        <v>6</v>
      </c>
      <c r="D120" s="4" t="s">
        <v>37</v>
      </c>
      <c r="E120" s="4">
        <v>0</v>
      </c>
      <c r="F120" s="42">
        <v>0</v>
      </c>
      <c r="G120" s="43">
        <v>10.232312838236499</v>
      </c>
      <c r="H120" s="44">
        <v>4</v>
      </c>
      <c r="I120" s="28">
        <f t="shared" si="1"/>
        <v>3.3786660131221204E-2</v>
      </c>
    </row>
    <row r="121" spans="1:9">
      <c r="A121" s="2" t="s">
        <v>38</v>
      </c>
      <c r="B121" s="4" t="s">
        <v>39</v>
      </c>
      <c r="C121" s="4" t="s">
        <v>6</v>
      </c>
      <c r="D121" s="4" t="s">
        <v>37</v>
      </c>
      <c r="E121" s="4">
        <v>0</v>
      </c>
      <c r="F121" s="42">
        <v>3.0543017255458929</v>
      </c>
      <c r="G121" s="43">
        <v>11.619054552079124</v>
      </c>
      <c r="H121" s="44">
        <v>14.102388442493561</v>
      </c>
      <c r="I121" s="28">
        <f t="shared" si="1"/>
        <v>7.3877626928381013E-2</v>
      </c>
    </row>
    <row r="122" spans="1:9">
      <c r="A122" s="2" t="s">
        <v>40</v>
      </c>
      <c r="B122" s="4" t="s">
        <v>41</v>
      </c>
      <c r="C122" s="4" t="s">
        <v>6</v>
      </c>
      <c r="D122" s="4" t="s">
        <v>20</v>
      </c>
      <c r="E122" s="4">
        <v>2</v>
      </c>
      <c r="F122" s="45"/>
      <c r="G122" s="44"/>
      <c r="H122" s="44">
        <v>0.73908244110673904</v>
      </c>
      <c r="I122" s="28">
        <f t="shared" si="1"/>
        <v>1.6167366360636294E-3</v>
      </c>
    </row>
    <row r="123" spans="1:9">
      <c r="A123" s="2" t="s">
        <v>42</v>
      </c>
      <c r="B123" s="4" t="s">
        <v>43</v>
      </c>
      <c r="C123" s="4" t="s">
        <v>6</v>
      </c>
      <c r="D123" s="4" t="s">
        <v>292</v>
      </c>
      <c r="E123" s="4">
        <v>0</v>
      </c>
      <c r="F123" s="42">
        <v>239.62426213624946</v>
      </c>
      <c r="G123" s="43">
        <v>482.03878371616076</v>
      </c>
      <c r="H123" s="44">
        <v>695.01434393384739</v>
      </c>
      <c r="I123" s="28">
        <f t="shared" si="1"/>
        <v>3.8451600585447263</v>
      </c>
    </row>
    <row r="124" spans="1:9">
      <c r="A124" s="2" t="s">
        <v>228</v>
      </c>
      <c r="B124" s="4" t="s">
        <v>229</v>
      </c>
      <c r="C124" s="4" t="s">
        <v>6</v>
      </c>
      <c r="D124" s="4" t="s">
        <v>20</v>
      </c>
      <c r="E124" s="4">
        <v>0</v>
      </c>
      <c r="F124" s="42">
        <v>1.3719663024231559</v>
      </c>
      <c r="G124" s="43">
        <v>4.0950350262157498</v>
      </c>
      <c r="H124" s="44">
        <v>2.7556515139098501</v>
      </c>
      <c r="I124" s="28">
        <f t="shared" si="1"/>
        <v>2.2605533233591997E-2</v>
      </c>
    </row>
    <row r="125" spans="1:9">
      <c r="A125" s="2" t="s">
        <v>230</v>
      </c>
      <c r="B125" s="4" t="s">
        <v>325</v>
      </c>
      <c r="C125" s="4" t="s">
        <v>6</v>
      </c>
      <c r="D125" s="4" t="s">
        <v>20</v>
      </c>
      <c r="E125" s="4">
        <v>0</v>
      </c>
      <c r="F125" s="42">
        <v>2.9960998269014601E-2</v>
      </c>
      <c r="G125" s="43">
        <v>0.26105625262798199</v>
      </c>
      <c r="H125" s="44">
        <v>0</v>
      </c>
      <c r="I125" s="28">
        <f t="shared" si="1"/>
        <v>7.8196701374563316E-4</v>
      </c>
    </row>
    <row r="126" spans="1:9">
      <c r="A126" s="2" t="s">
        <v>231</v>
      </c>
      <c r="B126" s="4" t="s">
        <v>232</v>
      </c>
      <c r="C126" s="4" t="s">
        <v>6</v>
      </c>
      <c r="D126" s="4" t="s">
        <v>20</v>
      </c>
      <c r="E126" s="4">
        <v>0</v>
      </c>
      <c r="F126" s="42">
        <v>5.9302008266688997</v>
      </c>
      <c r="G126" s="43">
        <v>11.660299286283299</v>
      </c>
      <c r="H126" s="44">
        <v>14.875028085357201</v>
      </c>
      <c r="I126" s="28">
        <f t="shared" si="1"/>
        <v>8.9414919540068943E-2</v>
      </c>
    </row>
    <row r="127" spans="1:9">
      <c r="A127" s="2" t="s">
        <v>233</v>
      </c>
      <c r="B127" s="4" t="s">
        <v>326</v>
      </c>
      <c r="C127" s="4" t="s">
        <v>6</v>
      </c>
      <c r="D127" s="4" t="s">
        <v>37</v>
      </c>
      <c r="E127" s="4">
        <v>0</v>
      </c>
      <c r="F127" s="42">
        <v>7.4757860667110307</v>
      </c>
      <c r="G127" s="43">
        <v>15.23760362615465</v>
      </c>
      <c r="H127" s="44">
        <v>24.597900203314129</v>
      </c>
      <c r="I127" s="28">
        <f t="shared" si="1"/>
        <v>0.1268242565444746</v>
      </c>
    </row>
    <row r="128" spans="1:9">
      <c r="A128" s="2" t="s">
        <v>234</v>
      </c>
      <c r="B128" s="4" t="s">
        <v>235</v>
      </c>
      <c r="C128" s="4" t="s">
        <v>6</v>
      </c>
      <c r="D128" s="4" t="s">
        <v>20</v>
      </c>
      <c r="E128" s="4">
        <v>1</v>
      </c>
      <c r="F128" s="45"/>
      <c r="G128" s="44">
        <v>7.7094263088377684</v>
      </c>
      <c r="H128" s="44">
        <v>6.0592783315482919</v>
      </c>
      <c r="I128" s="28">
        <f t="shared" si="1"/>
        <v>3.2118248702968762E-2</v>
      </c>
    </row>
    <row r="129" spans="1:9">
      <c r="A129" s="59" t="s">
        <v>303</v>
      </c>
      <c r="B129" s="53" t="s">
        <v>327</v>
      </c>
      <c r="C129" s="53" t="s">
        <v>6</v>
      </c>
      <c r="D129" s="53" t="s">
        <v>37</v>
      </c>
      <c r="E129" s="53">
        <v>0</v>
      </c>
      <c r="F129" s="45">
        <v>7.11</v>
      </c>
      <c r="G129" s="44">
        <v>13.448</v>
      </c>
      <c r="H129" s="44">
        <v>18.3781</v>
      </c>
      <c r="I129" s="28">
        <f t="shared" si="1"/>
        <v>0.10709126097784791</v>
      </c>
    </row>
    <row r="130" spans="1:9">
      <c r="A130" s="2" t="s">
        <v>31</v>
      </c>
      <c r="B130" s="4" t="s">
        <v>32</v>
      </c>
      <c r="C130" s="4" t="s">
        <v>8</v>
      </c>
      <c r="D130" s="4" t="s">
        <v>20</v>
      </c>
      <c r="E130" s="4">
        <v>2</v>
      </c>
      <c r="F130" s="45"/>
      <c r="G130" s="44"/>
      <c r="H130" s="44">
        <v>0.66291929564502305</v>
      </c>
      <c r="I130" s="28">
        <f t="shared" si="1"/>
        <v>1.450130394679502E-3</v>
      </c>
    </row>
    <row r="131" spans="1:9">
      <c r="A131" s="2" t="s">
        <v>102</v>
      </c>
      <c r="B131" s="4" t="s">
        <v>103</v>
      </c>
      <c r="C131" s="4" t="s">
        <v>8</v>
      </c>
      <c r="D131" s="4" t="s">
        <v>292</v>
      </c>
      <c r="E131" s="4">
        <v>0</v>
      </c>
      <c r="F131" s="42">
        <v>266.57034221382304</v>
      </c>
      <c r="G131" s="43">
        <v>453.88372865333457</v>
      </c>
      <c r="H131" s="44">
        <v>460.23454621848009</v>
      </c>
      <c r="I131" s="28">
        <f t="shared" ref="I131:I147" si="2">(100/$F$148*F131)*1/3+(100/$G$148*G131)*1/3+(100/$H$148*H131)*1/3</f>
        <v>3.3914876429135301</v>
      </c>
    </row>
    <row r="132" spans="1:9">
      <c r="A132" s="2" t="s">
        <v>104</v>
      </c>
      <c r="B132" s="4" t="s">
        <v>105</v>
      </c>
      <c r="C132" s="4" t="s">
        <v>8</v>
      </c>
      <c r="D132" s="4" t="s">
        <v>20</v>
      </c>
      <c r="E132" s="4">
        <v>0</v>
      </c>
      <c r="F132" s="42">
        <v>13.682077910606191</v>
      </c>
      <c r="G132" s="43">
        <v>37.020817088593503</v>
      </c>
      <c r="H132" s="44">
        <v>32.613479608221084</v>
      </c>
      <c r="I132" s="28">
        <f t="shared" si="2"/>
        <v>0.22732286451579081</v>
      </c>
    </row>
    <row r="133" spans="1:9">
      <c r="A133" s="2" t="s">
        <v>106</v>
      </c>
      <c r="B133" s="4" t="s">
        <v>107</v>
      </c>
      <c r="C133" s="4" t="s">
        <v>8</v>
      </c>
      <c r="D133" s="4" t="s">
        <v>292</v>
      </c>
      <c r="E133" s="4">
        <v>0</v>
      </c>
      <c r="F133" s="42">
        <v>153.95388864000387</v>
      </c>
      <c r="G133" s="43">
        <v>228.58250267549002</v>
      </c>
      <c r="H133" s="44">
        <v>246.09410625779134</v>
      </c>
      <c r="I133" s="28">
        <f t="shared" si="2"/>
        <v>1.8334997653869607</v>
      </c>
    </row>
    <row r="134" spans="1:9">
      <c r="A134" s="2" t="s">
        <v>175</v>
      </c>
      <c r="B134" s="4" t="s">
        <v>176</v>
      </c>
      <c r="C134" s="4" t="s">
        <v>8</v>
      </c>
      <c r="D134" s="4" t="s">
        <v>14</v>
      </c>
      <c r="E134" s="4">
        <v>0</v>
      </c>
      <c r="F134" s="42">
        <v>77.765967727069892</v>
      </c>
      <c r="G134" s="43">
        <v>168.37352790802862</v>
      </c>
      <c r="H134" s="44">
        <v>183.73046970567168</v>
      </c>
      <c r="I134" s="28">
        <f t="shared" si="2"/>
        <v>1.1855956683734126</v>
      </c>
    </row>
    <row r="135" spans="1:9">
      <c r="A135" s="2" t="s">
        <v>177</v>
      </c>
      <c r="B135" s="4" t="s">
        <v>178</v>
      </c>
      <c r="C135" s="4" t="s">
        <v>8</v>
      </c>
      <c r="D135" s="3" t="s">
        <v>20</v>
      </c>
      <c r="E135" s="4">
        <v>1</v>
      </c>
      <c r="F135" s="45"/>
      <c r="G135" s="44">
        <v>35.569062685685402</v>
      </c>
      <c r="H135" s="44">
        <v>39.071371485611799</v>
      </c>
      <c r="I135" s="28">
        <f t="shared" si="2"/>
        <v>0.17249962057533491</v>
      </c>
    </row>
    <row r="136" spans="1:9">
      <c r="A136" s="2" t="s">
        <v>179</v>
      </c>
      <c r="B136" s="4" t="s">
        <v>180</v>
      </c>
      <c r="C136" s="4" t="s">
        <v>8</v>
      </c>
      <c r="D136" s="4" t="s">
        <v>292</v>
      </c>
      <c r="E136" s="4">
        <v>0</v>
      </c>
      <c r="F136" s="42">
        <v>331.01398218923401</v>
      </c>
      <c r="G136" s="43">
        <v>648.53872002003891</v>
      </c>
      <c r="H136" s="44">
        <v>698.95228882753281</v>
      </c>
      <c r="I136" s="28">
        <f t="shared" si="2"/>
        <v>4.6979955869111159</v>
      </c>
    </row>
    <row r="137" spans="1:9">
      <c r="A137" s="2" t="s">
        <v>185</v>
      </c>
      <c r="B137" s="4" t="s">
        <v>186</v>
      </c>
      <c r="C137" s="4" t="s">
        <v>8</v>
      </c>
      <c r="D137" s="4" t="s">
        <v>20</v>
      </c>
      <c r="E137" s="4">
        <v>1</v>
      </c>
      <c r="F137" s="45"/>
      <c r="G137" s="44">
        <v>5.0515009313862205</v>
      </c>
      <c r="H137" s="44">
        <v>5.0083563432845901</v>
      </c>
      <c r="I137" s="28">
        <f t="shared" si="2"/>
        <v>2.3315883556821911E-2</v>
      </c>
    </row>
    <row r="138" spans="1:9">
      <c r="A138" s="2" t="s">
        <v>4</v>
      </c>
      <c r="B138" s="4" t="s">
        <v>5</v>
      </c>
      <c r="C138" s="4" t="s">
        <v>8</v>
      </c>
      <c r="D138" s="4" t="s">
        <v>20</v>
      </c>
      <c r="E138" s="4">
        <v>2</v>
      </c>
      <c r="F138" s="45"/>
      <c r="G138" s="44"/>
      <c r="H138" s="44">
        <v>9.9322741204682377</v>
      </c>
      <c r="I138" s="28">
        <f t="shared" si="2"/>
        <v>2.1726766267024019E-2</v>
      </c>
    </row>
    <row r="139" spans="1:9">
      <c r="A139" s="2" t="s">
        <v>189</v>
      </c>
      <c r="B139" s="4" t="s">
        <v>190</v>
      </c>
      <c r="C139" s="4" t="s">
        <v>8</v>
      </c>
      <c r="D139" s="4" t="s">
        <v>20</v>
      </c>
      <c r="E139" s="4">
        <v>0</v>
      </c>
      <c r="F139" s="42">
        <v>10.875094265080911</v>
      </c>
      <c r="G139" s="43">
        <v>29.157905819223842</v>
      </c>
      <c r="H139" s="44">
        <v>29.967273250936991</v>
      </c>
      <c r="I139" s="28">
        <f t="shared" si="2"/>
        <v>0.1888783021760059</v>
      </c>
    </row>
    <row r="140" spans="1:9">
      <c r="A140" s="2" t="s">
        <v>191</v>
      </c>
      <c r="B140" s="4" t="s">
        <v>192</v>
      </c>
      <c r="C140" s="4" t="s">
        <v>8</v>
      </c>
      <c r="D140" s="4" t="s">
        <v>20</v>
      </c>
      <c r="E140" s="4">
        <v>2</v>
      </c>
      <c r="F140" s="45"/>
      <c r="G140" s="44"/>
      <c r="H140" s="44">
        <v>3.1276617231146422</v>
      </c>
      <c r="I140" s="28">
        <f t="shared" si="2"/>
        <v>6.8417337657235193E-3</v>
      </c>
    </row>
    <row r="141" spans="1:9">
      <c r="A141" s="2" t="s">
        <v>193</v>
      </c>
      <c r="B141" s="4" t="s">
        <v>194</v>
      </c>
      <c r="C141" s="4" t="s">
        <v>8</v>
      </c>
      <c r="D141" s="4" t="s">
        <v>20</v>
      </c>
      <c r="E141" s="4">
        <v>2</v>
      </c>
      <c r="F141" s="45"/>
      <c r="G141" s="44"/>
      <c r="H141" s="44">
        <v>4.63577423893262</v>
      </c>
      <c r="I141" s="28">
        <f t="shared" si="2"/>
        <v>1.0140717234980211E-2</v>
      </c>
    </row>
    <row r="142" spans="1:9">
      <c r="A142" s="59" t="s">
        <v>304</v>
      </c>
      <c r="B142" s="53" t="s">
        <v>328</v>
      </c>
      <c r="C142" s="53" t="s">
        <v>8</v>
      </c>
      <c r="D142" s="53" t="s">
        <v>37</v>
      </c>
      <c r="E142" s="53">
        <v>0</v>
      </c>
      <c r="F142" s="45">
        <v>4.1870000000000003</v>
      </c>
      <c r="G142" s="44">
        <v>10.208</v>
      </c>
      <c r="H142" s="44">
        <v>17.7164</v>
      </c>
      <c r="I142" s="28">
        <f t="shared" si="2"/>
        <v>8.3744715891069299E-2</v>
      </c>
    </row>
    <row r="143" spans="1:9">
      <c r="A143" s="2" t="s">
        <v>273</v>
      </c>
      <c r="B143" s="4" t="s">
        <v>274</v>
      </c>
      <c r="C143" s="4" t="s">
        <v>278</v>
      </c>
      <c r="D143" s="4" t="s">
        <v>292</v>
      </c>
      <c r="E143" s="4">
        <v>0</v>
      </c>
      <c r="F143" s="42">
        <v>32.318183662903202</v>
      </c>
      <c r="G143" s="43">
        <v>51.259953100304003</v>
      </c>
      <c r="H143" s="44">
        <v>82.664101507298497</v>
      </c>
      <c r="I143" s="28">
        <f t="shared" si="2"/>
        <v>0.46072578874423131</v>
      </c>
    </row>
    <row r="144" spans="1:9">
      <c r="A144" s="2" t="s">
        <v>282</v>
      </c>
      <c r="B144" s="4" t="s">
        <v>89</v>
      </c>
      <c r="C144" s="4" t="s">
        <v>90</v>
      </c>
      <c r="D144" s="4" t="s">
        <v>20</v>
      </c>
      <c r="E144" s="4">
        <v>0</v>
      </c>
      <c r="F144" s="42">
        <v>2.0918583373634201</v>
      </c>
      <c r="G144" s="43">
        <v>3.7052087208581299</v>
      </c>
      <c r="H144" s="44">
        <v>3.8064174813965099</v>
      </c>
      <c r="I144" s="28">
        <f t="shared" si="2"/>
        <v>2.7391179765547155E-2</v>
      </c>
    </row>
    <row r="145" spans="1:9">
      <c r="A145" s="2" t="s">
        <v>91</v>
      </c>
      <c r="B145" s="4" t="s">
        <v>92</v>
      </c>
      <c r="C145" s="4" t="s">
        <v>90</v>
      </c>
      <c r="D145" s="4" t="s">
        <v>20</v>
      </c>
      <c r="E145" s="4">
        <v>1</v>
      </c>
      <c r="F145" s="45"/>
      <c r="G145" s="44">
        <v>0</v>
      </c>
      <c r="H145" s="44">
        <v>0.86827073141793198</v>
      </c>
      <c r="I145" s="28">
        <f t="shared" si="2"/>
        <v>1.8993349367129684E-3</v>
      </c>
    </row>
    <row r="146" spans="1:9">
      <c r="A146" s="2" t="s">
        <v>279</v>
      </c>
      <c r="B146" s="4" t="s">
        <v>280</v>
      </c>
      <c r="C146" s="4" t="s">
        <v>281</v>
      </c>
      <c r="D146" s="4" t="s">
        <v>292</v>
      </c>
      <c r="E146" s="4">
        <v>0</v>
      </c>
      <c r="F146" s="42">
        <v>16.6623452916003</v>
      </c>
      <c r="G146" s="43">
        <v>35.175625320533797</v>
      </c>
      <c r="H146" s="44">
        <v>78.094993173278596</v>
      </c>
      <c r="I146" s="28">
        <f t="shared" si="2"/>
        <v>0.33654352063219128</v>
      </c>
    </row>
    <row r="147" spans="1:9">
      <c r="A147" s="1" t="s">
        <v>27</v>
      </c>
      <c r="B147" s="22" t="s">
        <v>329</v>
      </c>
      <c r="C147" s="22" t="s">
        <v>28</v>
      </c>
      <c r="D147" s="22" t="s">
        <v>292</v>
      </c>
      <c r="E147" s="22">
        <v>0</v>
      </c>
      <c r="F147" s="46">
        <v>17.593591202880553</v>
      </c>
      <c r="G147" s="47">
        <v>26.743202470685926</v>
      </c>
      <c r="H147" s="48">
        <v>13.9889993306217</v>
      </c>
      <c r="I147" s="32">
        <f t="shared" si="2"/>
        <v>0.18013069393939266</v>
      </c>
    </row>
    <row r="148" spans="1:9">
      <c r="F148" s="49">
        <f>SUM(F2:F147)</f>
        <v>6973.7881003417233</v>
      </c>
      <c r="G148" s="49">
        <f t="shared" ref="G148:I148" si="3">SUM(G2:G147)</f>
        <v>13623.08851945399</v>
      </c>
      <c r="H148" s="49">
        <f t="shared" si="3"/>
        <v>15238.153710803297</v>
      </c>
      <c r="I148" s="9">
        <f t="shared" si="3"/>
        <v>100.00000000000003</v>
      </c>
    </row>
  </sheetData>
  <autoFilter ref="E1:E149"/>
  <phoneticPr fontId="7" type="noConversion"/>
  <printOptions horizontalCentered="1" verticalCentered="1"/>
  <pageMargins left="0" right="0" top="0.39370078740157483" bottom="0.39370078740157483" header="0.39370078740157483" footer="0.39370078740157483"/>
  <pageSetup paperSize="8" scale="60" orientation="portrait" verticalDpi="0" r:id="rId1"/>
  <headerFooter>
    <oddHeader>&amp;CIndicateur inclusions investigateur - MERRI 2015</oddHeader>
    <oddFooter>&amp;LDGOS PF4&amp;R08/06/2015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7"/>
  <sheetViews>
    <sheetView workbookViewId="0">
      <selection activeCell="C43" sqref="C43"/>
    </sheetView>
  </sheetViews>
  <sheetFormatPr baseColWidth="10" defaultColWidth="9.140625" defaultRowHeight="12.75"/>
  <cols>
    <col min="1" max="1" width="12.85546875" style="4" customWidth="1"/>
    <col min="2" max="2" width="51.7109375" style="4" customWidth="1"/>
    <col min="3" max="3" width="29.140625" style="4" customWidth="1"/>
    <col min="4" max="4" width="9" style="4" customWidth="1"/>
    <col min="5" max="5" width="11.140625" style="4" customWidth="1"/>
    <col min="6" max="7" width="13.7109375" style="4" customWidth="1"/>
    <col min="8" max="8" width="12.42578125" style="4" customWidth="1"/>
    <col min="9" max="9" width="10.42578125" style="4" customWidth="1"/>
    <col min="10" max="10" width="10.140625" style="4" customWidth="1"/>
    <col min="11" max="12" width="10.42578125" style="4" customWidth="1"/>
    <col min="13" max="13" width="16.85546875" style="4" hidden="1" customWidth="1"/>
    <col min="14" max="16384" width="9.140625" style="4"/>
  </cols>
  <sheetData>
    <row r="1" spans="1:13" s="7" customFormat="1" ht="53.25" customHeight="1">
      <c r="A1" s="16" t="s">
        <v>93</v>
      </c>
      <c r="B1" s="51" t="s">
        <v>284</v>
      </c>
      <c r="C1" s="51" t="s">
        <v>283</v>
      </c>
      <c r="D1" s="51" t="s">
        <v>285</v>
      </c>
      <c r="E1" s="51" t="s">
        <v>333</v>
      </c>
      <c r="F1" s="63" t="s">
        <v>340</v>
      </c>
      <c r="G1" s="64" t="s">
        <v>298</v>
      </c>
      <c r="H1" s="64" t="s">
        <v>341</v>
      </c>
      <c r="I1" s="64" t="s">
        <v>342</v>
      </c>
      <c r="J1" s="64" t="s">
        <v>343</v>
      </c>
      <c r="K1" s="77" t="s">
        <v>335</v>
      </c>
    </row>
    <row r="2" spans="1:13">
      <c r="A2" s="18" t="s">
        <v>169</v>
      </c>
      <c r="B2" s="90" t="s">
        <v>170</v>
      </c>
      <c r="C2" s="19" t="s">
        <v>25</v>
      </c>
      <c r="D2" s="19" t="s">
        <v>14</v>
      </c>
      <c r="E2" s="20">
        <v>0</v>
      </c>
      <c r="F2" s="9">
        <v>5.3941649316395286E-2</v>
      </c>
      <c r="G2" s="9">
        <v>0.10743165384784104</v>
      </c>
      <c r="H2" s="9">
        <v>0.14625566546207722</v>
      </c>
      <c r="I2" s="9">
        <v>4.2163043772574599E-2</v>
      </c>
      <c r="J2" s="65">
        <v>0.19783091744707532</v>
      </c>
      <c r="K2" s="87">
        <f>((F2*$M$2)+(G2*$M$3)+(H2*$M$4)+(I2*$M$5)+(J2*$M$6))/100</f>
        <v>9.6204797597507344E-2</v>
      </c>
      <c r="M2" s="88">
        <v>26.087873868353906</v>
      </c>
    </row>
    <row r="3" spans="1:13">
      <c r="A3" s="2" t="s">
        <v>23</v>
      </c>
      <c r="B3" s="36" t="s">
        <v>24</v>
      </c>
      <c r="C3" s="4" t="s">
        <v>25</v>
      </c>
      <c r="D3" s="3" t="s">
        <v>292</v>
      </c>
      <c r="E3" s="21">
        <v>0</v>
      </c>
      <c r="F3" s="9">
        <v>3.7096527981832583</v>
      </c>
      <c r="G3" s="9">
        <v>2.3397652901085468</v>
      </c>
      <c r="H3" s="9">
        <v>2.0129246145192385</v>
      </c>
      <c r="I3" s="9">
        <v>1.6652216344661857</v>
      </c>
      <c r="J3" s="65">
        <v>2.0055538957824428</v>
      </c>
      <c r="K3" s="87">
        <f t="shared" ref="K3:K66" si="0">((F3*$M$2)+(G3*$M$3)+(H3*$M$4)+(I3*$M$5)+(J3*$M$6))/100</f>
        <v>2.6346112456002366</v>
      </c>
      <c r="M3" s="88">
        <v>59.858412022200568</v>
      </c>
    </row>
    <row r="4" spans="1:13">
      <c r="A4" s="2" t="s">
        <v>171</v>
      </c>
      <c r="B4" s="36" t="s">
        <v>172</v>
      </c>
      <c r="C4" s="4" t="s">
        <v>25</v>
      </c>
      <c r="D4" s="4" t="s">
        <v>20</v>
      </c>
      <c r="E4" s="21">
        <v>0</v>
      </c>
      <c r="F4" s="9">
        <v>1.9539766905768259E-2</v>
      </c>
      <c r="G4" s="9">
        <v>8.2078740820467275E-2</v>
      </c>
      <c r="H4" s="9">
        <v>6.598117098532949E-2</v>
      </c>
      <c r="I4" s="9">
        <v>2.3267446880541605E-3</v>
      </c>
      <c r="J4" s="65">
        <v>5.9223109713598621E-2</v>
      </c>
      <c r="K4" s="87">
        <f t="shared" si="0"/>
        <v>6.0237998764531661E-2</v>
      </c>
      <c r="M4" s="88">
        <v>5.2050793249915177</v>
      </c>
    </row>
    <row r="5" spans="1:13">
      <c r="A5" s="2" t="s">
        <v>173</v>
      </c>
      <c r="B5" s="36" t="s">
        <v>174</v>
      </c>
      <c r="C5" s="4" t="s">
        <v>25</v>
      </c>
      <c r="D5" s="4" t="s">
        <v>20</v>
      </c>
      <c r="E5" s="21">
        <v>1</v>
      </c>
      <c r="F5" s="9">
        <v>2.4738500067095763E-2</v>
      </c>
      <c r="G5" s="9">
        <v>5.3883265616555126E-2</v>
      </c>
      <c r="H5" s="9">
        <v>4.633818629934932E-2</v>
      </c>
      <c r="I5" s="9">
        <v>0</v>
      </c>
      <c r="J5" s="65">
        <v>4.4094513196794263E-2</v>
      </c>
      <c r="K5" s="87">
        <f t="shared" si="0"/>
        <v>4.295547869061718E-2</v>
      </c>
      <c r="M5" s="88">
        <v>4.6845713564756561</v>
      </c>
    </row>
    <row r="6" spans="1:13">
      <c r="A6" s="2" t="s">
        <v>59</v>
      </c>
      <c r="B6" s="36" t="s">
        <v>60</v>
      </c>
      <c r="C6" s="4" t="s">
        <v>19</v>
      </c>
      <c r="D6" s="4" t="s">
        <v>20</v>
      </c>
      <c r="E6" s="21">
        <v>1</v>
      </c>
      <c r="F6" s="9">
        <v>0</v>
      </c>
      <c r="G6" s="9">
        <v>1.9087923951099709E-2</v>
      </c>
      <c r="H6" s="9">
        <v>5.1102627463155397E-3</v>
      </c>
      <c r="I6" s="9">
        <v>0</v>
      </c>
      <c r="J6" s="65">
        <v>1.9473972727461045E-2</v>
      </c>
      <c r="K6" s="87">
        <f t="shared" si="0"/>
        <v>1.250262997111347E-2</v>
      </c>
      <c r="M6" s="88">
        <v>4.1640634279783608</v>
      </c>
    </row>
    <row r="7" spans="1:13">
      <c r="A7" s="2" t="s">
        <v>80</v>
      </c>
      <c r="B7" s="36" t="s">
        <v>81</v>
      </c>
      <c r="C7" s="4" t="s">
        <v>19</v>
      </c>
      <c r="D7" s="3" t="s">
        <v>291</v>
      </c>
      <c r="E7" s="21">
        <v>1</v>
      </c>
      <c r="F7" s="9">
        <v>0</v>
      </c>
      <c r="G7" s="9">
        <v>7.3729329864744564E-3</v>
      </c>
      <c r="H7" s="9">
        <v>1.8001193472940876E-2</v>
      </c>
      <c r="I7" s="9">
        <v>0</v>
      </c>
      <c r="J7" s="65">
        <v>1.5818609512969043E-2</v>
      </c>
      <c r="K7" s="87">
        <f t="shared" si="0"/>
        <v>6.0089939384206344E-3</v>
      </c>
      <c r="M7" s="88">
        <v>100</v>
      </c>
    </row>
    <row r="8" spans="1:13">
      <c r="A8" s="2" t="s">
        <v>82</v>
      </c>
      <c r="B8" s="36" t="s">
        <v>83</v>
      </c>
      <c r="C8" s="4" t="s">
        <v>19</v>
      </c>
      <c r="D8" s="4" t="s">
        <v>14</v>
      </c>
      <c r="E8" s="21">
        <v>0</v>
      </c>
      <c r="F8" s="9">
        <v>0.15262793515152695</v>
      </c>
      <c r="G8" s="9">
        <v>0.41337380777004651</v>
      </c>
      <c r="H8" s="9">
        <v>0.949688244871292</v>
      </c>
      <c r="I8" s="9">
        <v>0.52733214795705641</v>
      </c>
      <c r="J8" s="65">
        <v>0.62731856373447559</v>
      </c>
      <c r="K8" s="87">
        <f t="shared" si="0"/>
        <v>0.38751360038879812</v>
      </c>
    </row>
    <row r="9" spans="1:13">
      <c r="A9" s="2" t="s">
        <v>84</v>
      </c>
      <c r="B9" s="36" t="s">
        <v>85</v>
      </c>
      <c r="C9" s="4" t="s">
        <v>19</v>
      </c>
      <c r="D9" s="3" t="s">
        <v>291</v>
      </c>
      <c r="E9" s="21">
        <v>2</v>
      </c>
      <c r="F9" s="9">
        <v>0</v>
      </c>
      <c r="G9" s="9">
        <v>7.7765580728562066E-3</v>
      </c>
      <c r="H9" s="9">
        <v>0</v>
      </c>
      <c r="I9" s="9">
        <v>0</v>
      </c>
      <c r="J9" s="65">
        <v>0</v>
      </c>
      <c r="K9" s="87">
        <f t="shared" si="0"/>
        <v>4.6549241723959685E-3</v>
      </c>
    </row>
    <row r="10" spans="1:13">
      <c r="A10" s="2" t="s">
        <v>86</v>
      </c>
      <c r="B10" s="36" t="s">
        <v>275</v>
      </c>
      <c r="C10" s="4" t="s">
        <v>19</v>
      </c>
      <c r="D10" s="4" t="s">
        <v>292</v>
      </c>
      <c r="E10" s="21">
        <v>0</v>
      </c>
      <c r="F10" s="9">
        <v>5.778631710691629</v>
      </c>
      <c r="G10" s="9">
        <v>3.3200718299709688</v>
      </c>
      <c r="H10" s="9">
        <v>3.1842661262586871</v>
      </c>
      <c r="I10" s="9">
        <v>3.1810530535027004</v>
      </c>
      <c r="J10" s="65">
        <v>3.2625233593836649</v>
      </c>
      <c r="K10" s="87">
        <f t="shared" si="0"/>
        <v>3.9454802474255981</v>
      </c>
    </row>
    <row r="11" spans="1:13">
      <c r="A11" s="2" t="s">
        <v>276</v>
      </c>
      <c r="B11" s="36" t="s">
        <v>277</v>
      </c>
      <c r="C11" s="4" t="s">
        <v>19</v>
      </c>
      <c r="D11" s="3" t="s">
        <v>20</v>
      </c>
      <c r="E11" s="21">
        <v>0</v>
      </c>
      <c r="F11" s="9">
        <v>6.4682474116100688E-2</v>
      </c>
      <c r="G11" s="9">
        <v>7.0838319264218533E-2</v>
      </c>
      <c r="H11" s="9">
        <v>2.2870446367858826E-2</v>
      </c>
      <c r="I11" s="9">
        <v>3.6385612835500881E-3</v>
      </c>
      <c r="J11" s="65">
        <v>6.68011743809164E-2</v>
      </c>
      <c r="K11" s="87">
        <f t="shared" si="0"/>
        <v>6.3419494424076323E-2</v>
      </c>
    </row>
    <row r="12" spans="1:13">
      <c r="A12" s="2" t="s">
        <v>111</v>
      </c>
      <c r="B12" s="36" t="s">
        <v>112</v>
      </c>
      <c r="C12" s="4" t="s">
        <v>19</v>
      </c>
      <c r="D12" s="4" t="s">
        <v>20</v>
      </c>
      <c r="E12" s="21">
        <v>1</v>
      </c>
      <c r="F12" s="9">
        <v>0</v>
      </c>
      <c r="G12" s="9">
        <v>3.9884187890858683E-3</v>
      </c>
      <c r="H12" s="9">
        <v>1.9864681681079709E-2</v>
      </c>
      <c r="I12" s="9">
        <v>1.846451917811006E-2</v>
      </c>
      <c r="J12" s="65">
        <v>2.1677791033099067E-2</v>
      </c>
      <c r="K12" s="87">
        <f t="shared" si="0"/>
        <v>5.1890371360306872E-3</v>
      </c>
    </row>
    <row r="13" spans="1:13">
      <c r="A13" s="2" t="s">
        <v>163</v>
      </c>
      <c r="B13" s="36" t="s">
        <v>164</v>
      </c>
      <c r="C13" s="4" t="s">
        <v>19</v>
      </c>
      <c r="D13" s="4" t="s">
        <v>20</v>
      </c>
      <c r="E13" s="21">
        <v>1</v>
      </c>
      <c r="F13" s="9">
        <v>0</v>
      </c>
      <c r="G13" s="9">
        <v>2.7180429250435172E-2</v>
      </c>
      <c r="H13" s="9">
        <v>3.4782458189721109E-2</v>
      </c>
      <c r="I13" s="9">
        <v>0</v>
      </c>
      <c r="J13" s="65">
        <v>1.7482597297948418E-2</v>
      </c>
      <c r="K13" s="87">
        <f t="shared" si="0"/>
        <v>1.88082143104298E-2</v>
      </c>
    </row>
    <row r="14" spans="1:13">
      <c r="A14" s="2" t="s">
        <v>165</v>
      </c>
      <c r="B14" s="36" t="s">
        <v>166</v>
      </c>
      <c r="C14" s="4" t="s">
        <v>19</v>
      </c>
      <c r="D14" s="4" t="s">
        <v>20</v>
      </c>
      <c r="E14" s="21">
        <v>0</v>
      </c>
      <c r="F14" s="9">
        <v>1.7132968972193192E-3</v>
      </c>
      <c r="G14" s="9">
        <v>0.10935982061156388</v>
      </c>
      <c r="H14" s="9">
        <v>5.530478111421476E-2</v>
      </c>
      <c r="I14" s="9">
        <v>2.650157834796165E-2</v>
      </c>
      <c r="J14" s="65">
        <v>5.2797987958755774E-2</v>
      </c>
      <c r="K14" s="87">
        <f t="shared" si="0"/>
        <v>7.2226699525055671E-2</v>
      </c>
    </row>
    <row r="15" spans="1:13">
      <c r="A15" s="2" t="s">
        <v>158</v>
      </c>
      <c r="B15" s="36" t="s">
        <v>159</v>
      </c>
      <c r="C15" s="4" t="s">
        <v>160</v>
      </c>
      <c r="D15" s="4" t="s">
        <v>14</v>
      </c>
      <c r="E15" s="21">
        <v>0</v>
      </c>
      <c r="F15" s="9">
        <v>6.3620530309394491E-2</v>
      </c>
      <c r="G15" s="9">
        <v>0.18571903143800417</v>
      </c>
      <c r="H15" s="9">
        <v>0.41009062359299903</v>
      </c>
      <c r="I15" s="9">
        <v>0.29369532732987302</v>
      </c>
      <c r="J15" s="65">
        <v>0.36448581652467638</v>
      </c>
      <c r="K15" s="87">
        <f t="shared" si="0"/>
        <v>0.17804703677113642</v>
      </c>
    </row>
    <row r="16" spans="1:13">
      <c r="A16" s="2" t="s">
        <v>161</v>
      </c>
      <c r="B16" s="36" t="s">
        <v>162</v>
      </c>
      <c r="C16" s="4" t="s">
        <v>160</v>
      </c>
      <c r="D16" s="4" t="s">
        <v>292</v>
      </c>
      <c r="E16" s="21">
        <v>0</v>
      </c>
      <c r="F16" s="9">
        <v>2.598175005743891</v>
      </c>
      <c r="G16" s="9">
        <v>1.1658005076530222</v>
      </c>
      <c r="H16" s="9">
        <v>3.1977080726698395</v>
      </c>
      <c r="I16" s="9">
        <v>3.6837214317693521</v>
      </c>
      <c r="J16" s="65">
        <v>3.8595307858910353</v>
      </c>
      <c r="K16" s="87">
        <f t="shared" si="0"/>
        <v>1.8753614003614141</v>
      </c>
    </row>
    <row r="17" spans="1:11">
      <c r="A17" s="2" t="s">
        <v>51</v>
      </c>
      <c r="B17" s="36" t="s">
        <v>52</v>
      </c>
      <c r="C17" s="4" t="s">
        <v>17</v>
      </c>
      <c r="D17" s="4" t="s">
        <v>292</v>
      </c>
      <c r="E17" s="21">
        <v>0</v>
      </c>
      <c r="F17" s="9">
        <v>2.1822130999067424</v>
      </c>
      <c r="G17" s="9">
        <v>1.3609780126744084</v>
      </c>
      <c r="H17" s="9">
        <v>2.1523974469066585</v>
      </c>
      <c r="I17" s="9">
        <v>2.5991687542752628</v>
      </c>
      <c r="J17" s="65">
        <v>2.4206500980007162</v>
      </c>
      <c r="K17" s="87">
        <f t="shared" si="0"/>
        <v>1.7185441423205694</v>
      </c>
    </row>
    <row r="18" spans="1:11">
      <c r="A18" s="2" t="s">
        <v>53</v>
      </c>
      <c r="B18" s="36" t="s">
        <v>54</v>
      </c>
      <c r="C18" s="4" t="s">
        <v>17</v>
      </c>
      <c r="D18" s="4" t="s">
        <v>14</v>
      </c>
      <c r="E18" s="21">
        <v>0</v>
      </c>
      <c r="F18" s="9">
        <v>0.10786564810409502</v>
      </c>
      <c r="G18" s="9">
        <v>0.32040519906354381</v>
      </c>
      <c r="H18" s="9">
        <v>0.49315441682628869</v>
      </c>
      <c r="I18" s="9">
        <v>0.32527125424179459</v>
      </c>
      <c r="J18" s="65">
        <v>0.436877825801262</v>
      </c>
      <c r="K18" s="87">
        <f t="shared" si="0"/>
        <v>0.27902783078739202</v>
      </c>
    </row>
    <row r="19" spans="1:11">
      <c r="A19" s="2" t="s">
        <v>187</v>
      </c>
      <c r="B19" s="36" t="s">
        <v>188</v>
      </c>
      <c r="C19" s="4" t="s">
        <v>17</v>
      </c>
      <c r="D19" s="4" t="s">
        <v>20</v>
      </c>
      <c r="E19" s="21">
        <v>1</v>
      </c>
      <c r="F19" s="9">
        <v>2.2843958629590925E-3</v>
      </c>
      <c r="G19" s="9">
        <v>2.9657991533224024E-3</v>
      </c>
      <c r="H19" s="9">
        <v>4.8797150246425612E-3</v>
      </c>
      <c r="I19" s="65">
        <v>0</v>
      </c>
      <c r="J19" s="65">
        <v>7.0414274583529973E-3</v>
      </c>
      <c r="K19" s="87">
        <f t="shared" si="0"/>
        <v>2.9184331317964E-3</v>
      </c>
    </row>
    <row r="20" spans="1:11">
      <c r="A20" s="2" t="s">
        <v>1</v>
      </c>
      <c r="B20" s="36" t="s">
        <v>2</v>
      </c>
      <c r="C20" s="4" t="s">
        <v>17</v>
      </c>
      <c r="D20" s="4" t="s">
        <v>20</v>
      </c>
      <c r="E20" s="21">
        <v>2</v>
      </c>
      <c r="F20" s="9">
        <v>0</v>
      </c>
      <c r="G20" s="9">
        <v>0</v>
      </c>
      <c r="H20" s="9">
        <v>0</v>
      </c>
      <c r="I20" s="9">
        <v>0</v>
      </c>
      <c r="J20" s="65">
        <v>0</v>
      </c>
      <c r="K20" s="87">
        <f t="shared" si="0"/>
        <v>0</v>
      </c>
    </row>
    <row r="21" spans="1:11">
      <c r="A21" s="2" t="s">
        <v>55</v>
      </c>
      <c r="B21" s="36" t="s">
        <v>56</v>
      </c>
      <c r="C21" s="4" t="s">
        <v>7</v>
      </c>
      <c r="D21" s="4" t="s">
        <v>20</v>
      </c>
      <c r="E21" s="21">
        <v>2</v>
      </c>
      <c r="F21" s="9">
        <v>0</v>
      </c>
      <c r="G21" s="9">
        <v>2.7668768215742011E-2</v>
      </c>
      <c r="H21" s="9">
        <v>1.5859073830088322E-2</v>
      </c>
      <c r="I21" s="9">
        <v>0</v>
      </c>
      <c r="J21" s="65">
        <v>8.3624671005843344E-3</v>
      </c>
      <c r="K21" s="87">
        <f t="shared" si="0"/>
        <v>1.7735781087323748E-2</v>
      </c>
    </row>
    <row r="22" spans="1:11">
      <c r="A22" s="2" t="s">
        <v>57</v>
      </c>
      <c r="B22" s="36" t="s">
        <v>58</v>
      </c>
      <c r="C22" s="4" t="s">
        <v>7</v>
      </c>
      <c r="D22" s="4" t="s">
        <v>20</v>
      </c>
      <c r="E22" s="21">
        <v>2</v>
      </c>
      <c r="F22" s="9">
        <v>0</v>
      </c>
      <c r="G22" s="9">
        <v>1.23974114204954E-3</v>
      </c>
      <c r="H22" s="9">
        <v>9.7594300492851224E-3</v>
      </c>
      <c r="I22" s="9">
        <v>0</v>
      </c>
      <c r="J22" s="65">
        <v>5.9918780441537214E-3</v>
      </c>
      <c r="K22" s="87">
        <f t="shared" si="0"/>
        <v>1.4995810388347679E-3</v>
      </c>
    </row>
    <row r="23" spans="1:11">
      <c r="A23" s="2" t="s">
        <v>67</v>
      </c>
      <c r="B23" s="36" t="s">
        <v>68</v>
      </c>
      <c r="C23" s="4" t="s">
        <v>7</v>
      </c>
      <c r="D23" s="4" t="s">
        <v>292</v>
      </c>
      <c r="E23" s="21">
        <v>0</v>
      </c>
      <c r="F23" s="9">
        <v>1.6965882893714692</v>
      </c>
      <c r="G23" s="9">
        <v>0.99063324403125463</v>
      </c>
      <c r="H23" s="9">
        <v>1.6386627645900629</v>
      </c>
      <c r="I23" s="9">
        <v>2.1492131147116695</v>
      </c>
      <c r="J23" s="65">
        <v>1.8448499197924919</v>
      </c>
      <c r="K23" s="87">
        <f t="shared" si="0"/>
        <v>1.2983769813761921</v>
      </c>
    </row>
    <row r="24" spans="1:11">
      <c r="A24" s="2" t="s">
        <v>69</v>
      </c>
      <c r="B24" s="36" t="s">
        <v>70</v>
      </c>
      <c r="C24" s="4" t="s">
        <v>7</v>
      </c>
      <c r="D24" s="4" t="s">
        <v>20</v>
      </c>
      <c r="E24" s="21">
        <v>2</v>
      </c>
      <c r="F24" s="9">
        <v>0</v>
      </c>
      <c r="G24" s="9">
        <v>5.0716683083844825E-3</v>
      </c>
      <c r="H24" s="9">
        <v>7.3195725369638413E-3</v>
      </c>
      <c r="I24" s="9">
        <v>0</v>
      </c>
      <c r="J24" s="65">
        <v>2.8539108919402981E-2</v>
      </c>
      <c r="K24" s="87">
        <f t="shared" si="0"/>
        <v>4.6051962664151848E-3</v>
      </c>
    </row>
    <row r="25" spans="1:11">
      <c r="A25" s="2" t="s">
        <v>184</v>
      </c>
      <c r="B25" s="36" t="s">
        <v>0</v>
      </c>
      <c r="C25" s="4" t="s">
        <v>7</v>
      </c>
      <c r="D25" s="4" t="s">
        <v>20</v>
      </c>
      <c r="E25" s="21">
        <v>0</v>
      </c>
      <c r="F25" s="9">
        <v>0</v>
      </c>
      <c r="G25" s="9">
        <v>3.0131788344971877E-2</v>
      </c>
      <c r="H25" s="9">
        <v>2.0771179373184706E-2</v>
      </c>
      <c r="I25" s="65">
        <v>0</v>
      </c>
      <c r="J25" s="65">
        <v>1.380840447449876E-2</v>
      </c>
      <c r="K25" s="87">
        <f t="shared" si="0"/>
        <v>1.9692557101011147E-2</v>
      </c>
    </row>
    <row r="26" spans="1:11">
      <c r="A26" s="2" t="s">
        <v>94</v>
      </c>
      <c r="B26" s="36" t="s">
        <v>95</v>
      </c>
      <c r="C26" s="4" t="s">
        <v>7</v>
      </c>
      <c r="D26" s="3" t="s">
        <v>291</v>
      </c>
      <c r="E26" s="21">
        <v>2</v>
      </c>
      <c r="F26" s="9">
        <v>0</v>
      </c>
      <c r="G26" s="9">
        <v>1.0706855317700574E-2</v>
      </c>
      <c r="H26" s="9">
        <v>1.9518860098570245E-2</v>
      </c>
      <c r="I26" s="65">
        <v>1.3614249703824841E-2</v>
      </c>
      <c r="J26" s="65">
        <v>2.9793725116750408E-2</v>
      </c>
      <c r="K26" s="87">
        <f t="shared" si="0"/>
        <v>9.3033245755982583E-3</v>
      </c>
    </row>
    <row r="27" spans="1:11">
      <c r="A27" s="2" t="s">
        <v>96</v>
      </c>
      <c r="B27" s="36" t="s">
        <v>97</v>
      </c>
      <c r="C27" s="4" t="s">
        <v>7</v>
      </c>
      <c r="D27" s="4" t="s">
        <v>14</v>
      </c>
      <c r="E27" s="21">
        <v>0</v>
      </c>
      <c r="F27" s="9">
        <v>5.1061048072343379E-2</v>
      </c>
      <c r="G27" s="9">
        <v>0.17708643922698586</v>
      </c>
      <c r="H27" s="9">
        <v>0.17176412654547646</v>
      </c>
      <c r="I27" s="9">
        <v>4.9745829196755867E-2</v>
      </c>
      <c r="J27" s="65">
        <v>0.2081033530949758</v>
      </c>
      <c r="K27" s="87">
        <f t="shared" si="0"/>
        <v>0.13925826576769343</v>
      </c>
    </row>
    <row r="28" spans="1:11">
      <c r="A28" s="2" t="s">
        <v>98</v>
      </c>
      <c r="B28" s="36" t="s">
        <v>99</v>
      </c>
      <c r="C28" s="4" t="s">
        <v>7</v>
      </c>
      <c r="D28" s="4" t="s">
        <v>292</v>
      </c>
      <c r="E28" s="21">
        <v>0</v>
      </c>
      <c r="F28" s="9">
        <v>2.8517141932476862</v>
      </c>
      <c r="G28" s="9">
        <v>1.6108265438682088</v>
      </c>
      <c r="H28" s="9">
        <v>2.1496906306401713</v>
      </c>
      <c r="I28" s="9">
        <v>1.9973154943800799</v>
      </c>
      <c r="J28" s="65">
        <v>1.8592630916701989</v>
      </c>
      <c r="K28" s="87">
        <f t="shared" si="0"/>
        <v>1.9910464579570577</v>
      </c>
    </row>
    <row r="29" spans="1:11">
      <c r="A29" s="2" t="s">
        <v>128</v>
      </c>
      <c r="B29" s="36" t="s">
        <v>129</v>
      </c>
      <c r="C29" s="4" t="s">
        <v>7</v>
      </c>
      <c r="D29" s="4" t="s">
        <v>20</v>
      </c>
      <c r="E29" s="21">
        <v>2</v>
      </c>
      <c r="F29" s="9">
        <v>0</v>
      </c>
      <c r="G29" s="9">
        <v>0</v>
      </c>
      <c r="H29" s="9">
        <v>1.0979358805445762E-2</v>
      </c>
      <c r="I29" s="65">
        <v>0</v>
      </c>
      <c r="J29" s="65">
        <v>3.9772758168814528E-3</v>
      </c>
      <c r="K29" s="87">
        <f t="shared" si="0"/>
        <v>7.3710062291948127E-4</v>
      </c>
    </row>
    <row r="30" spans="1:11">
      <c r="A30" s="2" t="s">
        <v>130</v>
      </c>
      <c r="B30" s="36" t="s">
        <v>131</v>
      </c>
      <c r="C30" s="4" t="s">
        <v>7</v>
      </c>
      <c r="D30" s="4" t="s">
        <v>20</v>
      </c>
      <c r="E30" s="21">
        <v>0</v>
      </c>
      <c r="F30" s="9">
        <v>0</v>
      </c>
      <c r="G30" s="9">
        <v>5.4529396587152959E-2</v>
      </c>
      <c r="H30" s="9">
        <v>4.1432315950395225E-2</v>
      </c>
      <c r="I30" s="9">
        <v>0</v>
      </c>
      <c r="J30" s="65">
        <v>2.8514290492504125E-2</v>
      </c>
      <c r="K30" s="87">
        <f t="shared" si="0"/>
        <v>3.5984368935902851E-2</v>
      </c>
    </row>
    <row r="31" spans="1:11">
      <c r="A31" s="2" t="s">
        <v>64</v>
      </c>
      <c r="B31" s="36" t="s">
        <v>65</v>
      </c>
      <c r="C31" s="4" t="s">
        <v>66</v>
      </c>
      <c r="D31" s="4" t="s">
        <v>20</v>
      </c>
      <c r="E31" s="21">
        <v>1</v>
      </c>
      <c r="F31" s="9">
        <v>0</v>
      </c>
      <c r="G31" s="9">
        <v>1.626692845464273E-2</v>
      </c>
      <c r="H31" s="9">
        <v>3.2870886268541538E-2</v>
      </c>
      <c r="I31" s="65">
        <v>0</v>
      </c>
      <c r="J31" s="65">
        <v>3.0957940251019694E-2</v>
      </c>
      <c r="K31" s="87">
        <f t="shared" si="0"/>
        <v>1.2737189030890064E-2</v>
      </c>
    </row>
    <row r="32" spans="1:11">
      <c r="A32" s="2" t="s">
        <v>100</v>
      </c>
      <c r="B32" s="36" t="s">
        <v>101</v>
      </c>
      <c r="C32" s="4" t="s">
        <v>66</v>
      </c>
      <c r="D32" s="4" t="s">
        <v>292</v>
      </c>
      <c r="E32" s="21">
        <v>0</v>
      </c>
      <c r="F32" s="9">
        <v>2.4339122846842471</v>
      </c>
      <c r="G32" s="9">
        <v>1.5701581324587002</v>
      </c>
      <c r="H32" s="9">
        <v>1.6678042653314384</v>
      </c>
      <c r="I32" s="9">
        <v>1.3507846544241247</v>
      </c>
      <c r="J32" s="65">
        <v>1.4018994408747378</v>
      </c>
      <c r="K32" s="87">
        <f t="shared" si="0"/>
        <v>1.7832926791414283</v>
      </c>
    </row>
    <row r="33" spans="1:11">
      <c r="A33" s="2" t="s">
        <v>110</v>
      </c>
      <c r="B33" s="36" t="s">
        <v>308</v>
      </c>
      <c r="C33" s="4" t="s">
        <v>66</v>
      </c>
      <c r="D33" s="3" t="s">
        <v>292</v>
      </c>
      <c r="E33" s="21">
        <v>0</v>
      </c>
      <c r="F33" s="9">
        <v>0.12513158291765794</v>
      </c>
      <c r="G33" s="9">
        <v>0.22045570892072303</v>
      </c>
      <c r="H33" s="9">
        <v>0.25351887248608046</v>
      </c>
      <c r="I33" s="9">
        <v>0.15681238639299117</v>
      </c>
      <c r="J33" s="65">
        <v>0.30640329124858778</v>
      </c>
      <c r="K33" s="87">
        <f t="shared" si="0"/>
        <v>0.19790613003936389</v>
      </c>
    </row>
    <row r="34" spans="1:11">
      <c r="A34" s="2" t="s">
        <v>117</v>
      </c>
      <c r="B34" s="36" t="s">
        <v>118</v>
      </c>
      <c r="C34" s="4" t="s">
        <v>119</v>
      </c>
      <c r="D34" s="4" t="s">
        <v>292</v>
      </c>
      <c r="E34" s="21">
        <v>0</v>
      </c>
      <c r="F34" s="9">
        <v>2.5343454521765061</v>
      </c>
      <c r="G34" s="9">
        <v>0.83379551408040864</v>
      </c>
      <c r="H34" s="9">
        <v>0.68281392098431415</v>
      </c>
      <c r="I34" s="9">
        <v>0.49121108024929888</v>
      </c>
      <c r="J34" s="65">
        <v>0.78427926207415677</v>
      </c>
      <c r="K34" s="87">
        <f t="shared" si="0"/>
        <v>1.251463624912807</v>
      </c>
    </row>
    <row r="35" spans="1:11">
      <c r="A35" s="2" t="s">
        <v>120</v>
      </c>
      <c r="B35" s="36" t="s">
        <v>309</v>
      </c>
      <c r="C35" s="4" t="s">
        <v>119</v>
      </c>
      <c r="D35" s="4" t="s">
        <v>20</v>
      </c>
      <c r="E35" s="21">
        <v>2</v>
      </c>
      <c r="F35" s="9">
        <v>0</v>
      </c>
      <c r="G35" s="9">
        <v>4.6772052177323558E-3</v>
      </c>
      <c r="H35" s="9">
        <v>1.2199287561606403E-3</v>
      </c>
      <c r="I35" s="65">
        <v>0</v>
      </c>
      <c r="J35" s="65">
        <v>4.740174666276826E-3</v>
      </c>
      <c r="K35" s="87">
        <f t="shared" si="0"/>
        <v>3.0605829095213689E-3</v>
      </c>
    </row>
    <row r="36" spans="1:11">
      <c r="A36" s="2" t="s">
        <v>121</v>
      </c>
      <c r="B36" s="36" t="s">
        <v>122</v>
      </c>
      <c r="C36" s="4" t="s">
        <v>119</v>
      </c>
      <c r="D36" s="4" t="s">
        <v>14</v>
      </c>
      <c r="E36" s="21">
        <v>0</v>
      </c>
      <c r="F36" s="9">
        <v>5.6769885850513492E-2</v>
      </c>
      <c r="G36" s="9">
        <v>7.4022528014056066E-2</v>
      </c>
      <c r="H36" s="9">
        <v>0.10237302986963609</v>
      </c>
      <c r="I36" s="9">
        <v>3.2898265505938863E-2</v>
      </c>
      <c r="J36" s="65">
        <v>0.17776430319666106</v>
      </c>
      <c r="K36" s="87">
        <f t="shared" si="0"/>
        <v>7.3390724495986048E-2</v>
      </c>
    </row>
    <row r="37" spans="1:11">
      <c r="A37" s="2" t="s">
        <v>61</v>
      </c>
      <c r="B37" s="36" t="s">
        <v>62</v>
      </c>
      <c r="C37" s="4" t="s">
        <v>63</v>
      </c>
      <c r="D37" s="4" t="s">
        <v>292</v>
      </c>
      <c r="E37" s="21">
        <v>0</v>
      </c>
      <c r="F37" s="9">
        <v>1.8047527599048863</v>
      </c>
      <c r="G37" s="9">
        <v>1.1028938753137298</v>
      </c>
      <c r="H37" s="9">
        <v>2.0718533781433135</v>
      </c>
      <c r="I37" s="9">
        <v>2.4297746846200718</v>
      </c>
      <c r="J37" s="65">
        <v>2.3241254892575092</v>
      </c>
      <c r="K37" s="87">
        <f t="shared" si="0"/>
        <v>1.4494405839435098</v>
      </c>
    </row>
    <row r="38" spans="1:11">
      <c r="A38" s="2" t="s">
        <v>247</v>
      </c>
      <c r="B38" s="36" t="s">
        <v>248</v>
      </c>
      <c r="C38" s="4" t="s">
        <v>63</v>
      </c>
      <c r="D38" s="4" t="s">
        <v>20</v>
      </c>
      <c r="E38" s="21">
        <v>1</v>
      </c>
      <c r="F38" s="9">
        <v>0</v>
      </c>
      <c r="G38" s="9">
        <v>0.10412390366982427</v>
      </c>
      <c r="H38" s="9">
        <v>3.0661576477893235E-2</v>
      </c>
      <c r="I38" s="65">
        <v>0</v>
      </c>
      <c r="J38" s="65">
        <v>4.36343585154036E-2</v>
      </c>
      <c r="K38" s="87">
        <f t="shared" si="0"/>
        <v>6.5739837015222791E-2</v>
      </c>
    </row>
    <row r="39" spans="1:11">
      <c r="A39" s="2" t="s">
        <v>195</v>
      </c>
      <c r="B39" s="36" t="s">
        <v>196</v>
      </c>
      <c r="C39" s="4" t="s">
        <v>13</v>
      </c>
      <c r="D39" s="4" t="s">
        <v>37</v>
      </c>
      <c r="E39" s="21">
        <v>0</v>
      </c>
      <c r="F39" s="9">
        <v>5.1078502975654611E-2</v>
      </c>
      <c r="G39" s="9">
        <v>0.44061112807883629</v>
      </c>
      <c r="H39" s="9">
        <v>0.18302714142895521</v>
      </c>
      <c r="I39" s="9">
        <v>0.28025818218717835</v>
      </c>
      <c r="J39" s="65">
        <v>0.25238431675375295</v>
      </c>
      <c r="K39" s="87">
        <f t="shared" si="0"/>
        <v>0.31023316534768536</v>
      </c>
    </row>
    <row r="40" spans="1:11">
      <c r="A40" s="36" t="s">
        <v>197</v>
      </c>
      <c r="B40" s="29" t="s">
        <v>310</v>
      </c>
      <c r="C40" s="4" t="s">
        <v>13</v>
      </c>
      <c r="D40" s="4" t="s">
        <v>198</v>
      </c>
      <c r="E40" s="21">
        <v>0</v>
      </c>
      <c r="F40" s="9">
        <v>0</v>
      </c>
      <c r="G40" s="9">
        <v>0</v>
      </c>
      <c r="H40" s="9">
        <v>1.6988112505487551</v>
      </c>
      <c r="I40" s="65">
        <v>2.0145103120393952</v>
      </c>
      <c r="J40" s="65">
        <v>0</v>
      </c>
      <c r="K40" s="87">
        <f t="shared" si="0"/>
        <v>0.18279564622398897</v>
      </c>
    </row>
    <row r="41" spans="1:11">
      <c r="A41" s="2" t="s">
        <v>199</v>
      </c>
      <c r="B41" s="36" t="s">
        <v>311</v>
      </c>
      <c r="C41" s="4" t="s">
        <v>13</v>
      </c>
      <c r="D41" s="4" t="s">
        <v>20</v>
      </c>
      <c r="E41" s="21">
        <v>0</v>
      </c>
      <c r="F41" s="9">
        <v>5.1803001310946261E-3</v>
      </c>
      <c r="G41" s="9">
        <v>0.28010819130951514</v>
      </c>
      <c r="H41" s="9">
        <v>8.6076400388082189E-2</v>
      </c>
      <c r="I41" s="9">
        <v>9.57857767003156E-2</v>
      </c>
      <c r="J41" s="65">
        <v>0.14547032214171346</v>
      </c>
      <c r="K41" s="87">
        <f t="shared" si="0"/>
        <v>0.1840447198882286</v>
      </c>
    </row>
    <row r="42" spans="1:11">
      <c r="A42" s="2" t="s">
        <v>200</v>
      </c>
      <c r="B42" s="36" t="s">
        <v>312</v>
      </c>
      <c r="C42" s="4" t="s">
        <v>13</v>
      </c>
      <c r="D42" s="4" t="s">
        <v>20</v>
      </c>
      <c r="E42" s="21">
        <v>0</v>
      </c>
      <c r="F42" s="9">
        <v>0.34148166991435053</v>
      </c>
      <c r="G42" s="9">
        <v>0.395143463338267</v>
      </c>
      <c r="H42" s="9">
        <v>0.43611973009178961</v>
      </c>
      <c r="I42" s="9">
        <v>0.53810091100128032</v>
      </c>
      <c r="J42" s="65">
        <v>0.59668983952650767</v>
      </c>
      <c r="K42" s="87">
        <f t="shared" si="0"/>
        <v>0.3983665521297205</v>
      </c>
    </row>
    <row r="43" spans="1:11">
      <c r="A43" s="2" t="s">
        <v>201</v>
      </c>
      <c r="B43" s="36" t="s">
        <v>202</v>
      </c>
      <c r="C43" s="4" t="s">
        <v>13</v>
      </c>
      <c r="D43" s="4" t="s">
        <v>37</v>
      </c>
      <c r="E43" s="21">
        <v>0</v>
      </c>
      <c r="F43" s="9">
        <v>0.1055571239527045</v>
      </c>
      <c r="G43" s="9">
        <v>0.26285871172541914</v>
      </c>
      <c r="H43" s="9">
        <v>6.7298064875308553E-2</v>
      </c>
      <c r="I43" s="9">
        <v>3.3401214134398526E-2</v>
      </c>
      <c r="J43" s="65">
        <v>0.10077874270706064</v>
      </c>
      <c r="K43" s="87">
        <f t="shared" si="0"/>
        <v>0.19414477219593368</v>
      </c>
    </row>
    <row r="44" spans="1:11">
      <c r="A44" s="2" t="s">
        <v>203</v>
      </c>
      <c r="B44" s="36" t="s">
        <v>204</v>
      </c>
      <c r="C44" s="4" t="s">
        <v>13</v>
      </c>
      <c r="D44" s="4" t="s">
        <v>37</v>
      </c>
      <c r="E44" s="21">
        <v>0</v>
      </c>
      <c r="F44" s="9">
        <v>0.11475846263087164</v>
      </c>
      <c r="G44" s="9">
        <v>0.10670620429853984</v>
      </c>
      <c r="H44" s="9">
        <v>2.6986097014824392E-2</v>
      </c>
      <c r="I44" s="9">
        <v>0</v>
      </c>
      <c r="J44" s="65">
        <v>4.1435866806346172E-2</v>
      </c>
      <c r="K44" s="87">
        <f t="shared" si="0"/>
        <v>9.6940745938764575E-2</v>
      </c>
    </row>
    <row r="45" spans="1:11">
      <c r="A45" s="2" t="s">
        <v>26</v>
      </c>
      <c r="B45" s="36" t="s">
        <v>313</v>
      </c>
      <c r="C45" s="4" t="s">
        <v>13</v>
      </c>
      <c r="D45" s="4" t="s">
        <v>14</v>
      </c>
      <c r="E45" s="21">
        <v>0</v>
      </c>
      <c r="F45" s="9">
        <v>0.12001603826186868</v>
      </c>
      <c r="G45" s="9">
        <v>2.2232915137290288</v>
      </c>
      <c r="H45" s="9">
        <v>1.2952115604996783</v>
      </c>
      <c r="I45" s="9">
        <v>1.1488366151407561</v>
      </c>
      <c r="J45" s="65">
        <v>1.4240996144627764</v>
      </c>
      <c r="K45" s="87">
        <f t="shared" si="0"/>
        <v>1.5426718988059758</v>
      </c>
    </row>
    <row r="46" spans="1:11">
      <c r="A46" s="2" t="s">
        <v>205</v>
      </c>
      <c r="B46" s="36" t="s">
        <v>206</v>
      </c>
      <c r="C46" s="4" t="s">
        <v>13</v>
      </c>
      <c r="D46" s="4" t="s">
        <v>292</v>
      </c>
      <c r="E46" s="21">
        <v>0</v>
      </c>
      <c r="F46" s="9">
        <v>19.256275932105105</v>
      </c>
      <c r="G46" s="9">
        <v>29.702222853443555</v>
      </c>
      <c r="H46" s="9">
        <v>14.093778030861781</v>
      </c>
      <c r="I46" s="9">
        <v>15.030441444629393</v>
      </c>
      <c r="J46" s="65">
        <v>13.135064088164587</v>
      </c>
      <c r="K46" s="87">
        <f t="shared" si="0"/>
        <v>24.787488393274554</v>
      </c>
    </row>
    <row r="47" spans="1:11">
      <c r="A47" s="2" t="s">
        <v>207</v>
      </c>
      <c r="B47" s="36" t="s">
        <v>208</v>
      </c>
      <c r="C47" s="4" t="s">
        <v>13</v>
      </c>
      <c r="D47" s="4" t="s">
        <v>209</v>
      </c>
      <c r="E47" s="21">
        <v>0</v>
      </c>
      <c r="F47" s="9">
        <v>0.4386187918490676</v>
      </c>
      <c r="G47" s="9">
        <v>1.1344856868402355</v>
      </c>
      <c r="H47" s="9">
        <v>0.34633786883307283</v>
      </c>
      <c r="I47" s="9">
        <v>0.45018705999823555</v>
      </c>
      <c r="J47" s="65">
        <v>0.58535936400150834</v>
      </c>
      <c r="K47" s="87">
        <f t="shared" si="0"/>
        <v>0.8570026640093199</v>
      </c>
    </row>
    <row r="48" spans="1:11">
      <c r="A48" s="2" t="s">
        <v>218</v>
      </c>
      <c r="B48" s="36" t="s">
        <v>219</v>
      </c>
      <c r="C48" s="4" t="s">
        <v>13</v>
      </c>
      <c r="D48" s="4" t="s">
        <v>20</v>
      </c>
      <c r="E48" s="21">
        <v>1</v>
      </c>
      <c r="F48" s="9">
        <v>3.4513089590230278E-2</v>
      </c>
      <c r="G48" s="9">
        <v>1.3816144095423819E-2</v>
      </c>
      <c r="H48" s="9">
        <v>1.1325180387955229E-2</v>
      </c>
      <c r="I48" s="65">
        <v>0</v>
      </c>
      <c r="J48" s="65">
        <v>7.3980319126356496E-3</v>
      </c>
      <c r="K48" s="87">
        <f t="shared" si="0"/>
        <v>1.8171399102746663E-2</v>
      </c>
    </row>
    <row r="49" spans="1:11">
      <c r="A49" s="2" t="s">
        <v>220</v>
      </c>
      <c r="B49" s="36" t="s">
        <v>221</v>
      </c>
      <c r="C49" s="4" t="s">
        <v>13</v>
      </c>
      <c r="D49" s="4" t="s">
        <v>20</v>
      </c>
      <c r="E49" s="21">
        <v>1</v>
      </c>
      <c r="F49" s="9">
        <v>0</v>
      </c>
      <c r="G49" s="9">
        <v>8.0710493688746898E-3</v>
      </c>
      <c r="H49" s="9">
        <v>1.1671001970464697E-2</v>
      </c>
      <c r="I49" s="65">
        <v>0</v>
      </c>
      <c r="J49" s="65">
        <v>7.7621057065235099E-3</v>
      </c>
      <c r="K49" s="87">
        <f t="shared" si="0"/>
        <v>5.7619059012866073E-3</v>
      </c>
    </row>
    <row r="50" spans="1:11">
      <c r="A50" s="2" t="s">
        <v>222</v>
      </c>
      <c r="B50" s="36" t="s">
        <v>314</v>
      </c>
      <c r="C50" s="4" t="s">
        <v>13</v>
      </c>
      <c r="D50" s="4" t="s">
        <v>20</v>
      </c>
      <c r="E50" s="21">
        <v>0</v>
      </c>
      <c r="F50" s="9">
        <v>0.17334991817744277</v>
      </c>
      <c r="G50" s="9">
        <v>0.23334505483925297</v>
      </c>
      <c r="H50" s="9">
        <v>7.3536522308828622E-2</v>
      </c>
      <c r="I50" s="9">
        <v>2.5090182898536765E-2</v>
      </c>
      <c r="J50" s="65">
        <v>0.26969957933427874</v>
      </c>
      <c r="K50" s="87">
        <f t="shared" si="0"/>
        <v>0.20113341575297286</v>
      </c>
    </row>
    <row r="51" spans="1:11">
      <c r="A51" s="2" t="s">
        <v>223</v>
      </c>
      <c r="B51" s="36" t="s">
        <v>315</v>
      </c>
      <c r="C51" s="4" t="s">
        <v>13</v>
      </c>
      <c r="D51" s="4" t="s">
        <v>20</v>
      </c>
      <c r="E51" s="21">
        <v>0</v>
      </c>
      <c r="F51" s="9">
        <v>0.32012150706483056</v>
      </c>
      <c r="G51" s="9">
        <v>0.40043210511894162</v>
      </c>
      <c r="H51" s="9">
        <v>0.40696073431880997</v>
      </c>
      <c r="I51" s="9">
        <v>0.34485986780490913</v>
      </c>
      <c r="J51" s="65">
        <v>0.33389482917168345</v>
      </c>
      <c r="K51" s="87">
        <f t="shared" si="0"/>
        <v>0.37444662243929355</v>
      </c>
    </row>
    <row r="52" spans="1:11">
      <c r="A52" s="2" t="s">
        <v>249</v>
      </c>
      <c r="B52" s="36" t="s">
        <v>250</v>
      </c>
      <c r="C52" s="4" t="s">
        <v>13</v>
      </c>
      <c r="D52" s="4" t="s">
        <v>20</v>
      </c>
      <c r="E52" s="21">
        <v>0</v>
      </c>
      <c r="F52" s="9">
        <v>0.18990296291954842</v>
      </c>
      <c r="G52" s="9">
        <v>0.10974018375882429</v>
      </c>
      <c r="H52" s="9">
        <v>6.9530914457837226E-2</v>
      </c>
      <c r="I52" s="9">
        <v>0</v>
      </c>
      <c r="J52" s="65">
        <v>6.8157875122258821E-2</v>
      </c>
      <c r="K52" s="87">
        <f t="shared" si="0"/>
        <v>0.12168765319117131</v>
      </c>
    </row>
    <row r="53" spans="1:11">
      <c r="A53" s="2" t="s">
        <v>251</v>
      </c>
      <c r="B53" s="36" t="s">
        <v>252</v>
      </c>
      <c r="C53" s="4" t="s">
        <v>13</v>
      </c>
      <c r="D53" s="4" t="s">
        <v>20</v>
      </c>
      <c r="E53" s="21">
        <v>2</v>
      </c>
      <c r="F53" s="9">
        <v>0</v>
      </c>
      <c r="G53" s="9">
        <v>6.3677613205271833E-3</v>
      </c>
      <c r="H53" s="9">
        <v>9.7594300492851224E-3</v>
      </c>
      <c r="I53" s="65">
        <v>7.2771225671001555E-3</v>
      </c>
      <c r="J53" s="65">
        <v>1.4606524137666761E-2</v>
      </c>
      <c r="K53" s="87">
        <f t="shared" si="0"/>
        <v>5.268753812633243E-3</v>
      </c>
    </row>
    <row r="54" spans="1:11">
      <c r="A54" s="2" t="s">
        <v>253</v>
      </c>
      <c r="B54" s="36" t="s">
        <v>316</v>
      </c>
      <c r="C54" s="4" t="s">
        <v>13</v>
      </c>
      <c r="D54" s="4" t="s">
        <v>20</v>
      </c>
      <c r="E54" s="21">
        <v>0</v>
      </c>
      <c r="F54" s="9">
        <v>3.6091051019414941E-2</v>
      </c>
      <c r="G54" s="9">
        <v>2.8182239370959237E-2</v>
      </c>
      <c r="H54" s="9">
        <v>5.2203055422897224E-3</v>
      </c>
      <c r="I54" s="9">
        <v>0</v>
      </c>
      <c r="J54" s="65">
        <v>1.628556564026732E-2</v>
      </c>
      <c r="K54" s="87">
        <f t="shared" si="0"/>
        <v>2.723469115480872E-2</v>
      </c>
    </row>
    <row r="55" spans="1:11">
      <c r="A55" s="2" t="s">
        <v>254</v>
      </c>
      <c r="B55" s="36" t="s">
        <v>255</v>
      </c>
      <c r="C55" s="4" t="s">
        <v>13</v>
      </c>
      <c r="D55" s="4" t="s">
        <v>37</v>
      </c>
      <c r="E55" s="21">
        <v>0</v>
      </c>
      <c r="F55" s="9">
        <v>8.6678687032050131E-2</v>
      </c>
      <c r="G55" s="9">
        <v>0.31171298942285486</v>
      </c>
      <c r="H55" s="9">
        <v>0.19732429100362764</v>
      </c>
      <c r="I55" s="9">
        <v>0.26290474178305134</v>
      </c>
      <c r="J55" s="65">
        <v>0.21762638143781798</v>
      </c>
      <c r="K55" s="87">
        <f t="shared" si="0"/>
        <v>0.2408480187408033</v>
      </c>
    </row>
    <row r="56" spans="1:11">
      <c r="A56" s="2" t="s">
        <v>256</v>
      </c>
      <c r="B56" s="36" t="s">
        <v>317</v>
      </c>
      <c r="C56" s="4" t="s">
        <v>13</v>
      </c>
      <c r="D56" s="4" t="s">
        <v>20</v>
      </c>
      <c r="E56" s="21">
        <v>0</v>
      </c>
      <c r="F56" s="9">
        <v>1.2654799516417771E-2</v>
      </c>
      <c r="G56" s="9">
        <v>6.4235139868929949E-3</v>
      </c>
      <c r="H56" s="9">
        <v>1.3325870845659763E-3</v>
      </c>
      <c r="I56" s="9">
        <v>0</v>
      </c>
      <c r="J56" s="65">
        <v>7.5747431465690614E-5</v>
      </c>
      <c r="K56" s="87">
        <f t="shared" si="0"/>
        <v>7.218897990631766E-3</v>
      </c>
    </row>
    <row r="57" spans="1:11">
      <c r="A57" s="2" t="s">
        <v>257</v>
      </c>
      <c r="B57" s="36" t="s">
        <v>258</v>
      </c>
      <c r="C57" s="4" t="s">
        <v>13</v>
      </c>
      <c r="D57" s="4" t="s">
        <v>20</v>
      </c>
      <c r="E57" s="21">
        <v>2</v>
      </c>
      <c r="F57" s="9">
        <v>0</v>
      </c>
      <c r="G57" s="9">
        <v>1.4933245574687642E-2</v>
      </c>
      <c r="H57" s="9">
        <v>0</v>
      </c>
      <c r="I57" s="65">
        <v>0</v>
      </c>
      <c r="J57" s="65">
        <v>0</v>
      </c>
      <c r="K57" s="87">
        <f t="shared" si="0"/>
        <v>8.9388036643835624E-3</v>
      </c>
    </row>
    <row r="58" spans="1:11">
      <c r="A58" s="2" t="s">
        <v>259</v>
      </c>
      <c r="B58" s="36" t="s">
        <v>260</v>
      </c>
      <c r="C58" s="4" t="s">
        <v>13</v>
      </c>
      <c r="D58" s="4" t="s">
        <v>20</v>
      </c>
      <c r="E58" s="21">
        <v>1</v>
      </c>
      <c r="F58" s="9">
        <v>1.8538795325906229E-2</v>
      </c>
      <c r="G58" s="9">
        <v>2.5155601929701843E-2</v>
      </c>
      <c r="H58" s="9">
        <v>1.1440454248791719E-2</v>
      </c>
      <c r="I58" s="65">
        <v>0</v>
      </c>
      <c r="J58" s="65">
        <v>5.5359975320133604E-3</v>
      </c>
      <c r="K58" s="87">
        <f t="shared" si="0"/>
        <v>2.0720128558473595E-2</v>
      </c>
    </row>
    <row r="59" spans="1:11">
      <c r="A59" s="2" t="s">
        <v>261</v>
      </c>
      <c r="B59" s="36" t="s">
        <v>262</v>
      </c>
      <c r="C59" s="4" t="s">
        <v>13</v>
      </c>
      <c r="D59" s="3" t="s">
        <v>20</v>
      </c>
      <c r="E59" s="21">
        <v>2</v>
      </c>
      <c r="F59" s="9">
        <v>0</v>
      </c>
      <c r="G59" s="9">
        <v>1.352444882235862E-3</v>
      </c>
      <c r="H59" s="9">
        <v>3.2938076416337288E-2</v>
      </c>
      <c r="I59" s="65">
        <v>3.2662072431311022E-2</v>
      </c>
      <c r="J59" s="65">
        <v>3.5917541428071798E-2</v>
      </c>
      <c r="K59" s="87">
        <f t="shared" si="0"/>
        <v>5.5497123319624289E-3</v>
      </c>
    </row>
    <row r="60" spans="1:11">
      <c r="A60" s="2" t="s">
        <v>263</v>
      </c>
      <c r="B60" s="29" t="s">
        <v>293</v>
      </c>
      <c r="C60" s="4" t="s">
        <v>13</v>
      </c>
      <c r="D60" s="4" t="s">
        <v>14</v>
      </c>
      <c r="E60" s="21">
        <v>0</v>
      </c>
      <c r="F60" s="9">
        <v>0.16327916005211723</v>
      </c>
      <c r="G60" s="9">
        <v>2.5280251689531967</v>
      </c>
      <c r="H60" s="9">
        <v>2.5114675286711479</v>
      </c>
      <c r="I60" s="9">
        <v>2.3748415057402577</v>
      </c>
      <c r="J60" s="65">
        <v>2.0648492051897906</v>
      </c>
      <c r="K60" s="87">
        <f t="shared" si="0"/>
        <v>1.8837884356091914</v>
      </c>
    </row>
    <row r="61" spans="1:11">
      <c r="A61" s="2" t="s">
        <v>264</v>
      </c>
      <c r="B61" s="36" t="s">
        <v>318</v>
      </c>
      <c r="C61" s="4" t="s">
        <v>13</v>
      </c>
      <c r="D61" s="4" t="s">
        <v>20</v>
      </c>
      <c r="E61" s="21">
        <v>0</v>
      </c>
      <c r="F61" s="9">
        <v>0.26512495645556494</v>
      </c>
      <c r="G61" s="9">
        <v>0.36587629530332577</v>
      </c>
      <c r="H61" s="9">
        <v>0.21623198216867348</v>
      </c>
      <c r="I61" s="9">
        <v>0.1266966997033965</v>
      </c>
      <c r="J61" s="65">
        <v>0.21186899261649741</v>
      </c>
      <c r="K61" s="87">
        <f t="shared" si="0"/>
        <v>0.31418580730643997</v>
      </c>
    </row>
    <row r="62" spans="1:11">
      <c r="A62" s="2" t="s">
        <v>265</v>
      </c>
      <c r="B62" s="36" t="s">
        <v>319</v>
      </c>
      <c r="C62" s="4" t="s">
        <v>13</v>
      </c>
      <c r="D62" s="4" t="s">
        <v>20</v>
      </c>
      <c r="E62" s="21">
        <v>0</v>
      </c>
      <c r="F62" s="9">
        <v>4.3593613322909057E-2</v>
      </c>
      <c r="G62" s="9">
        <v>5.7407425114210438E-2</v>
      </c>
      <c r="H62" s="9">
        <v>3.7750601293184099E-3</v>
      </c>
      <c r="I62" s="9">
        <v>0</v>
      </c>
      <c r="J62" s="65">
        <v>9.9514795144949285E-3</v>
      </c>
      <c r="K62" s="87">
        <f t="shared" si="0"/>
        <v>4.6346700707841755E-2</v>
      </c>
    </row>
    <row r="63" spans="1:11">
      <c r="A63" s="2" t="s">
        <v>266</v>
      </c>
      <c r="B63" s="36" t="s">
        <v>267</v>
      </c>
      <c r="C63" s="4" t="s">
        <v>13</v>
      </c>
      <c r="D63" s="4" t="s">
        <v>20</v>
      </c>
      <c r="E63" s="21">
        <v>0</v>
      </c>
      <c r="F63" s="9">
        <v>0</v>
      </c>
      <c r="G63" s="9">
        <v>6.9381070205895758E-3</v>
      </c>
      <c r="H63" s="9">
        <v>2.5551313731577699E-3</v>
      </c>
      <c r="I63" s="65">
        <v>0</v>
      </c>
      <c r="J63" s="65">
        <v>3.9681126306003134E-4</v>
      </c>
      <c r="K63" s="87">
        <f t="shared" si="0"/>
        <v>4.3025607744395216E-3</v>
      </c>
    </row>
    <row r="64" spans="1:11">
      <c r="A64" s="2" t="s">
        <v>268</v>
      </c>
      <c r="B64" s="36" t="s">
        <v>269</v>
      </c>
      <c r="C64" s="4" t="s">
        <v>13</v>
      </c>
      <c r="D64" s="4" t="s">
        <v>20</v>
      </c>
      <c r="E64" s="21">
        <v>2</v>
      </c>
      <c r="F64" s="9">
        <v>0</v>
      </c>
      <c r="G64" s="9">
        <v>6.6495206709929876E-3</v>
      </c>
      <c r="H64" s="9">
        <v>0</v>
      </c>
      <c r="I64" s="65">
        <v>0</v>
      </c>
      <c r="J64" s="65">
        <v>0</v>
      </c>
      <c r="K64" s="87">
        <f t="shared" si="0"/>
        <v>3.980297480744379E-3</v>
      </c>
    </row>
    <row r="65" spans="1:11">
      <c r="A65" s="2" t="s">
        <v>270</v>
      </c>
      <c r="B65" s="36" t="s">
        <v>271</v>
      </c>
      <c r="C65" s="4" t="s">
        <v>13</v>
      </c>
      <c r="D65" s="4" t="s">
        <v>20</v>
      </c>
      <c r="E65" s="21">
        <v>1</v>
      </c>
      <c r="F65" s="9">
        <v>1.3225898482157543E-2</v>
      </c>
      <c r="G65" s="9">
        <v>6.0772239745938011E-2</v>
      </c>
      <c r="H65" s="9">
        <v>5.4877687592473801E-2</v>
      </c>
      <c r="I65" s="65">
        <v>0</v>
      </c>
      <c r="J65" s="65">
        <v>6.1343589479855534E-2</v>
      </c>
      <c r="K65" s="87">
        <f t="shared" si="0"/>
        <v>4.5238466522074035E-2</v>
      </c>
    </row>
    <row r="66" spans="1:11">
      <c r="A66" s="2" t="s">
        <v>272</v>
      </c>
      <c r="B66" s="36" t="s">
        <v>320</v>
      </c>
      <c r="C66" s="4" t="s">
        <v>13</v>
      </c>
      <c r="D66" s="4" t="s">
        <v>20</v>
      </c>
      <c r="E66" s="21">
        <v>0</v>
      </c>
      <c r="F66" s="9">
        <v>6.5991222561988125E-2</v>
      </c>
      <c r="G66" s="9">
        <v>9.8315061828705003E-2</v>
      </c>
      <c r="H66" s="9">
        <v>9.4071922895478041E-2</v>
      </c>
      <c r="I66" s="9">
        <v>6.9673144122070893E-3</v>
      </c>
      <c r="J66" s="65">
        <v>5.4941014239607275E-2</v>
      </c>
      <c r="K66" s="87">
        <f t="shared" si="0"/>
        <v>8.3576227400899872E-2</v>
      </c>
    </row>
    <row r="67" spans="1:11">
      <c r="A67" s="52" t="s">
        <v>302</v>
      </c>
      <c r="B67" s="59" t="s">
        <v>296</v>
      </c>
      <c r="C67" s="53" t="s">
        <v>13</v>
      </c>
      <c r="D67" s="53" t="s">
        <v>198</v>
      </c>
      <c r="E67" s="54">
        <v>0</v>
      </c>
      <c r="F67" s="9">
        <v>5.7554769536496325E-2</v>
      </c>
      <c r="G67" s="9">
        <v>6.1804600429833503E-2</v>
      </c>
      <c r="H67" s="9">
        <v>9.2522869880674846E-2</v>
      </c>
      <c r="I67" s="9">
        <v>3.7742423558118875E-2</v>
      </c>
      <c r="J67" s="65">
        <v>0.17076555519787345</v>
      </c>
      <c r="K67" s="87">
        <f t="shared" ref="K67:K130" si="1">((F67*$M$2)+(G67*$M$3)+(H67*$M$4)+(I67*$M$5)+(J67*$M$6))/100</f>
        <v>6.570481362173744E-2</v>
      </c>
    </row>
    <row r="68" spans="1:11">
      <c r="A68" s="59" t="s">
        <v>301</v>
      </c>
      <c r="B68" s="59" t="s">
        <v>297</v>
      </c>
      <c r="C68" s="53" t="s">
        <v>13</v>
      </c>
      <c r="D68" s="53" t="s">
        <v>198</v>
      </c>
      <c r="E68" s="54">
        <v>1</v>
      </c>
      <c r="F68" s="9">
        <v>1.5477340792337448E-2</v>
      </c>
      <c r="G68" s="9">
        <v>0.41666891867129008</v>
      </c>
      <c r="H68" s="9">
        <v>5.3840222844945398E-2</v>
      </c>
      <c r="I68" s="9">
        <v>0</v>
      </c>
      <c r="J68" s="65">
        <v>0.11892083849543381</v>
      </c>
      <c r="K68" s="87">
        <f t="shared" si="1"/>
        <v>0.26120347270265409</v>
      </c>
    </row>
    <row r="69" spans="1:11">
      <c r="A69" s="59" t="s">
        <v>305</v>
      </c>
      <c r="B69" s="59" t="s">
        <v>295</v>
      </c>
      <c r="C69" s="53" t="s">
        <v>13</v>
      </c>
      <c r="D69" s="53" t="s">
        <v>37</v>
      </c>
      <c r="E69" s="54">
        <v>0</v>
      </c>
      <c r="F69" s="9">
        <v>0.49654679130018253</v>
      </c>
      <c r="G69" s="9">
        <v>0.29152483267572632</v>
      </c>
      <c r="H69" s="9">
        <v>0.13061044202979497</v>
      </c>
      <c r="I69" s="9">
        <v>5.2434307173515445E-2</v>
      </c>
      <c r="J69" s="65">
        <v>0.15433682876686247</v>
      </c>
      <c r="K69" s="87">
        <f t="shared" si="1"/>
        <v>0.3197220191935895</v>
      </c>
    </row>
    <row r="70" spans="1:11">
      <c r="A70" s="52" t="s">
        <v>299</v>
      </c>
      <c r="B70" s="59" t="s">
        <v>306</v>
      </c>
      <c r="C70" s="53" t="s">
        <v>13</v>
      </c>
      <c r="D70" s="53" t="s">
        <v>37</v>
      </c>
      <c r="E70" s="54">
        <v>0</v>
      </c>
      <c r="F70" s="9">
        <v>0.27084731450730676</v>
      </c>
      <c r="G70" s="9">
        <v>0.54283119796383317</v>
      </c>
      <c r="H70" s="9">
        <v>1.3724257609640014</v>
      </c>
      <c r="I70" s="9">
        <v>2.0003810288223112</v>
      </c>
      <c r="J70" s="65">
        <v>1.5310314592481322</v>
      </c>
      <c r="K70" s="87">
        <f t="shared" si="1"/>
        <v>0.62448668814350117</v>
      </c>
    </row>
    <row r="71" spans="1:11">
      <c r="A71" s="2" t="s">
        <v>71</v>
      </c>
      <c r="B71" s="36" t="s">
        <v>72</v>
      </c>
      <c r="C71" s="4" t="s">
        <v>11</v>
      </c>
      <c r="D71" s="4" t="s">
        <v>292</v>
      </c>
      <c r="E71" s="21">
        <v>0</v>
      </c>
      <c r="F71" s="9">
        <v>0.95494209287134924</v>
      </c>
      <c r="G71" s="9">
        <v>1.3500215047171722</v>
      </c>
      <c r="H71" s="9">
        <v>1.9578910350824499</v>
      </c>
      <c r="I71" s="9">
        <v>2.3882474837552436</v>
      </c>
      <c r="J71" s="65">
        <v>2.127431760281957</v>
      </c>
      <c r="K71" s="87">
        <f t="shared" si="1"/>
        <v>1.3596020702897986</v>
      </c>
    </row>
    <row r="72" spans="1:11">
      <c r="A72" s="2" t="s">
        <v>87</v>
      </c>
      <c r="B72" s="36" t="s">
        <v>286</v>
      </c>
      <c r="C72" s="4" t="s">
        <v>11</v>
      </c>
      <c r="D72" s="4" t="s">
        <v>14</v>
      </c>
      <c r="E72" s="21">
        <v>0</v>
      </c>
      <c r="F72" s="9">
        <v>4.8246549559234166E-2</v>
      </c>
      <c r="G72" s="9">
        <v>0.34352216212657316</v>
      </c>
      <c r="H72" s="9">
        <v>0.87120501182081012</v>
      </c>
      <c r="I72" s="9">
        <v>0.81689122956861659</v>
      </c>
      <c r="J72" s="65">
        <v>0.63138230016275287</v>
      </c>
      <c r="K72" s="87">
        <f t="shared" si="1"/>
        <v>0.32811933414245575</v>
      </c>
    </row>
    <row r="73" spans="1:11">
      <c r="A73" s="2" t="s">
        <v>88</v>
      </c>
      <c r="B73" s="36" t="s">
        <v>181</v>
      </c>
      <c r="C73" s="4" t="s">
        <v>11</v>
      </c>
      <c r="D73" s="4" t="s">
        <v>20</v>
      </c>
      <c r="E73" s="21">
        <v>1</v>
      </c>
      <c r="F73" s="9">
        <v>0</v>
      </c>
      <c r="G73" s="9">
        <v>6.7622244111793101E-3</v>
      </c>
      <c r="H73" s="9">
        <v>1.8001193472940876E-2</v>
      </c>
      <c r="I73" s="65">
        <v>0</v>
      </c>
      <c r="J73" s="65">
        <v>1.1726647664424293E-2</v>
      </c>
      <c r="K73" s="87">
        <f t="shared" si="1"/>
        <v>5.473041596343476E-3</v>
      </c>
    </row>
    <row r="74" spans="1:11">
      <c r="A74" s="2" t="s">
        <v>182</v>
      </c>
      <c r="B74" s="36" t="s">
        <v>183</v>
      </c>
      <c r="C74" s="4" t="s">
        <v>11</v>
      </c>
      <c r="D74" s="4" t="s">
        <v>292</v>
      </c>
      <c r="E74" s="21">
        <v>0</v>
      </c>
      <c r="F74" s="9">
        <v>2.9975374151346359</v>
      </c>
      <c r="G74" s="9">
        <v>3.1353850507059136</v>
      </c>
      <c r="H74" s="9">
        <v>3.4670184319828041</v>
      </c>
      <c r="I74" s="9">
        <v>4.2559415485644188</v>
      </c>
      <c r="J74" s="65">
        <v>4.5154599799911086</v>
      </c>
      <c r="K74" s="87">
        <f t="shared" si="1"/>
        <v>3.2266457781120539</v>
      </c>
    </row>
    <row r="75" spans="1:11">
      <c r="A75" s="2" t="s">
        <v>167</v>
      </c>
      <c r="B75" s="36" t="s">
        <v>168</v>
      </c>
      <c r="C75" s="4" t="s">
        <v>11</v>
      </c>
      <c r="D75" s="4" t="s">
        <v>20</v>
      </c>
      <c r="E75" s="21">
        <v>2</v>
      </c>
      <c r="F75" s="9">
        <v>0</v>
      </c>
      <c r="G75" s="9">
        <v>1.5327708665339768E-2</v>
      </c>
      <c r="H75" s="9">
        <v>2.8058361391694726E-2</v>
      </c>
      <c r="I75" s="65">
        <v>0</v>
      </c>
      <c r="J75" s="65">
        <v>1.5205131403021294E-2</v>
      </c>
      <c r="K75" s="87">
        <f t="shared" si="1"/>
        <v>1.1268534290121385E-2</v>
      </c>
    </row>
    <row r="76" spans="1:11">
      <c r="A76" s="2" t="s">
        <v>242</v>
      </c>
      <c r="B76" s="36" t="s">
        <v>243</v>
      </c>
      <c r="C76" s="4" t="s">
        <v>244</v>
      </c>
      <c r="D76" s="4" t="s">
        <v>292</v>
      </c>
      <c r="E76" s="21">
        <v>0</v>
      </c>
      <c r="F76" s="9">
        <v>1.5261704918402783</v>
      </c>
      <c r="G76" s="9">
        <v>0.83824300115426631</v>
      </c>
      <c r="H76" s="9">
        <v>1.2646016873965369</v>
      </c>
      <c r="I76" s="9">
        <v>1.1238292490106385</v>
      </c>
      <c r="J76" s="65">
        <v>1.1703601668361712</v>
      </c>
      <c r="K76" s="87">
        <f t="shared" si="1"/>
        <v>1.0671090260573788</v>
      </c>
    </row>
    <row r="77" spans="1:11">
      <c r="A77" s="52" t="s">
        <v>22</v>
      </c>
      <c r="B77" s="59" t="s">
        <v>332</v>
      </c>
      <c r="C77" s="53" t="s">
        <v>15</v>
      </c>
      <c r="D77" s="53" t="s">
        <v>292</v>
      </c>
      <c r="E77" s="54">
        <v>0</v>
      </c>
      <c r="F77" s="9">
        <v>2.7695232834372967</v>
      </c>
      <c r="G77" s="9">
        <v>2.0575495975528084</v>
      </c>
      <c r="H77" s="9">
        <v>1.7513042092345854</v>
      </c>
      <c r="I77" s="9">
        <v>1.8139671252498484</v>
      </c>
      <c r="J77" s="65">
        <v>2.1251182238118078</v>
      </c>
      <c r="K77" s="87">
        <f t="shared" si="1"/>
        <v>2.2187508850390709</v>
      </c>
    </row>
    <row r="78" spans="1:11">
      <c r="A78" s="2" t="s">
        <v>123</v>
      </c>
      <c r="B78" s="36" t="s">
        <v>124</v>
      </c>
      <c r="C78" s="4" t="s">
        <v>15</v>
      </c>
      <c r="D78" s="4" t="s">
        <v>14</v>
      </c>
      <c r="E78" s="21">
        <v>0</v>
      </c>
      <c r="F78" s="9">
        <v>0.12343165491273192</v>
      </c>
      <c r="G78" s="9">
        <v>0.2176341309893548</v>
      </c>
      <c r="H78" s="9">
        <v>0.37931800018985162</v>
      </c>
      <c r="I78" s="9">
        <v>0.20696353202988743</v>
      </c>
      <c r="J78" s="65">
        <v>0.28483035056835754</v>
      </c>
      <c r="K78" s="87">
        <f t="shared" si="1"/>
        <v>0.20377270287927424</v>
      </c>
    </row>
    <row r="79" spans="1:11">
      <c r="A79" s="2" t="s">
        <v>125</v>
      </c>
      <c r="B79" s="36" t="s">
        <v>321</v>
      </c>
      <c r="C79" s="4" t="s">
        <v>15</v>
      </c>
      <c r="D79" s="4" t="s">
        <v>20</v>
      </c>
      <c r="E79" s="21">
        <v>0</v>
      </c>
      <c r="F79" s="9">
        <v>8.1459542464593471E-2</v>
      </c>
      <c r="G79" s="9">
        <v>3.5030134250553721E-2</v>
      </c>
      <c r="H79" s="9">
        <v>0</v>
      </c>
      <c r="I79" s="9">
        <v>0</v>
      </c>
      <c r="J79" s="65">
        <v>0</v>
      </c>
      <c r="K79" s="87">
        <f t="shared" si="1"/>
        <v>4.2219544783527782E-2</v>
      </c>
    </row>
    <row r="80" spans="1:11">
      <c r="A80" s="2" t="s">
        <v>126</v>
      </c>
      <c r="B80" s="36" t="s">
        <v>127</v>
      </c>
      <c r="C80" s="4" t="s">
        <v>15</v>
      </c>
      <c r="D80" s="4" t="s">
        <v>20</v>
      </c>
      <c r="E80" s="21">
        <v>2</v>
      </c>
      <c r="F80" s="9">
        <v>4.5687917259181849E-3</v>
      </c>
      <c r="G80" s="9">
        <v>2.5358341541922413E-3</v>
      </c>
      <c r="H80" s="9">
        <v>1.2199287561606403E-3</v>
      </c>
      <c r="I80" s="65">
        <v>0</v>
      </c>
      <c r="J80" s="65">
        <v>6.3147442245347794E-4</v>
      </c>
      <c r="K80" s="87">
        <f t="shared" si="1"/>
        <v>2.7996039339303687E-3</v>
      </c>
    </row>
    <row r="81" spans="1:11">
      <c r="A81" s="2" t="s">
        <v>132</v>
      </c>
      <c r="B81" s="36" t="s">
        <v>322</v>
      </c>
      <c r="C81" s="4" t="s">
        <v>15</v>
      </c>
      <c r="D81" s="3" t="s">
        <v>292</v>
      </c>
      <c r="E81" s="21">
        <v>0</v>
      </c>
      <c r="F81" s="9">
        <v>0.32831715703185882</v>
      </c>
      <c r="G81" s="9">
        <v>6.6623427607845259E-2</v>
      </c>
      <c r="H81" s="9">
        <v>5.5540559900750047E-2</v>
      </c>
      <c r="I81" s="9">
        <v>9.5519006355661504E-3</v>
      </c>
      <c r="J81" s="65">
        <v>3.6265089271030559E-2</v>
      </c>
      <c r="K81" s="87">
        <f t="shared" si="1"/>
        <v>0.1303791887364632</v>
      </c>
    </row>
    <row r="82" spans="1:11">
      <c r="A82" s="2" t="s">
        <v>245</v>
      </c>
      <c r="B82" s="36" t="s">
        <v>246</v>
      </c>
      <c r="C82" s="4" t="s">
        <v>15</v>
      </c>
      <c r="D82" s="4" t="s">
        <v>20</v>
      </c>
      <c r="E82" s="21">
        <v>2</v>
      </c>
      <c r="F82" s="9">
        <v>0</v>
      </c>
      <c r="G82" s="9">
        <v>7.2130393719245971E-3</v>
      </c>
      <c r="H82" s="9">
        <v>0</v>
      </c>
      <c r="I82" s="65">
        <v>0</v>
      </c>
      <c r="J82" s="65">
        <v>0</v>
      </c>
      <c r="K82" s="87">
        <f t="shared" si="1"/>
        <v>4.3176108265701738E-3</v>
      </c>
    </row>
    <row r="83" spans="1:11">
      <c r="A83" s="2" t="s">
        <v>73</v>
      </c>
      <c r="B83" s="36" t="s">
        <v>74</v>
      </c>
      <c r="C83" s="4" t="s">
        <v>75</v>
      </c>
      <c r="D83" s="3" t="s">
        <v>291</v>
      </c>
      <c r="E83" s="21">
        <v>2</v>
      </c>
      <c r="F83" s="9">
        <v>0</v>
      </c>
      <c r="G83" s="9">
        <v>3.3867473925989711E-2</v>
      </c>
      <c r="H83" s="9">
        <v>8.539501293124481E-3</v>
      </c>
      <c r="I83" s="65">
        <v>0</v>
      </c>
      <c r="J83" s="65">
        <v>6.5973175355089489E-3</v>
      </c>
      <c r="K83" s="87">
        <f t="shared" si="1"/>
        <v>2.0991736387119802E-2</v>
      </c>
    </row>
    <row r="84" spans="1:11">
      <c r="A84" s="2" t="s">
        <v>76</v>
      </c>
      <c r="B84" s="36" t="s">
        <v>77</v>
      </c>
      <c r="C84" s="4" t="s">
        <v>75</v>
      </c>
      <c r="D84" s="4" t="s">
        <v>292</v>
      </c>
      <c r="E84" s="21">
        <v>0</v>
      </c>
      <c r="F84" s="9">
        <v>3.3773974884341786</v>
      </c>
      <c r="G84" s="9">
        <v>3.1849643861473886</v>
      </c>
      <c r="H84" s="9">
        <v>2.8388888516156818</v>
      </c>
      <c r="I84" s="9">
        <v>2.7276823916670034</v>
      </c>
      <c r="J84" s="65">
        <v>3.0270411735158773</v>
      </c>
      <c r="K84" s="87">
        <f t="shared" si="1"/>
        <v>3.1891548609829372</v>
      </c>
    </row>
    <row r="85" spans="1:11">
      <c r="A85" s="2" t="s">
        <v>78</v>
      </c>
      <c r="B85" s="36" t="s">
        <v>79</v>
      </c>
      <c r="C85" s="4" t="s">
        <v>75</v>
      </c>
      <c r="D85" s="4" t="s">
        <v>14</v>
      </c>
      <c r="E85" s="21">
        <v>0</v>
      </c>
      <c r="F85" s="9">
        <v>9.7536827642378976E-2</v>
      </c>
      <c r="G85" s="9">
        <v>0.41177386921338677</v>
      </c>
      <c r="H85" s="9">
        <v>0.59967347960278417</v>
      </c>
      <c r="I85" s="9">
        <v>0.42886792674367513</v>
      </c>
      <c r="J85" s="65">
        <v>0.41415976894596285</v>
      </c>
      <c r="K85" s="87">
        <f t="shared" si="1"/>
        <v>0.34047656363372936</v>
      </c>
    </row>
    <row r="86" spans="1:11">
      <c r="A86" s="2" t="s">
        <v>133</v>
      </c>
      <c r="B86" s="36" t="s">
        <v>134</v>
      </c>
      <c r="C86" s="4" t="s">
        <v>9</v>
      </c>
      <c r="D86" s="4" t="s">
        <v>14</v>
      </c>
      <c r="E86" s="21">
        <v>0</v>
      </c>
      <c r="F86" s="9">
        <v>0.10675581684924165</v>
      </c>
      <c r="G86" s="9">
        <v>0.31769777712237179</v>
      </c>
      <c r="H86" s="9">
        <v>1.3260346767267546</v>
      </c>
      <c r="I86" s="9">
        <v>1.0451710357094275</v>
      </c>
      <c r="J86" s="65">
        <v>0.85787002479765173</v>
      </c>
      <c r="K86" s="87">
        <f t="shared" si="1"/>
        <v>0.3717243589897769</v>
      </c>
    </row>
    <row r="87" spans="1:11">
      <c r="A87" s="2" t="s">
        <v>135</v>
      </c>
      <c r="B87" s="36" t="s">
        <v>136</v>
      </c>
      <c r="C87" s="4" t="s">
        <v>9</v>
      </c>
      <c r="D87" s="4" t="s">
        <v>292</v>
      </c>
      <c r="E87" s="21">
        <v>0</v>
      </c>
      <c r="F87" s="9">
        <v>6.0017457067027298</v>
      </c>
      <c r="G87" s="9">
        <v>3.4643869278654935</v>
      </c>
      <c r="H87" s="9">
        <v>4.1149195309989253</v>
      </c>
      <c r="I87" s="9">
        <v>4.5645730995068128</v>
      </c>
      <c r="J87" s="65">
        <v>4.8889402730940716</v>
      </c>
      <c r="K87" s="87">
        <f t="shared" si="1"/>
        <v>4.2710489348295058</v>
      </c>
    </row>
    <row r="88" spans="1:11">
      <c r="A88" s="2" t="s">
        <v>137</v>
      </c>
      <c r="B88" s="36" t="s">
        <v>138</v>
      </c>
      <c r="C88" s="4" t="s">
        <v>9</v>
      </c>
      <c r="D88" s="4" t="s">
        <v>20</v>
      </c>
      <c r="E88" s="21">
        <v>0</v>
      </c>
      <c r="F88" s="9">
        <v>0.12792551864335963</v>
      </c>
      <c r="G88" s="9">
        <v>4.4817465371900525E-2</v>
      </c>
      <c r="H88" s="9">
        <v>4.0432472786182956E-2</v>
      </c>
      <c r="I88" s="9">
        <v>0</v>
      </c>
      <c r="J88" s="65">
        <v>3.0401368812480845E-2</v>
      </c>
      <c r="K88" s="87">
        <f t="shared" si="1"/>
        <v>6.3570545591238273E-2</v>
      </c>
    </row>
    <row r="89" spans="1:11">
      <c r="A89" s="2" t="s">
        <v>139</v>
      </c>
      <c r="B89" s="36" t="s">
        <v>140</v>
      </c>
      <c r="C89" s="4" t="s">
        <v>9</v>
      </c>
      <c r="D89" s="4" t="s">
        <v>20</v>
      </c>
      <c r="E89" s="21">
        <v>2</v>
      </c>
      <c r="F89" s="9">
        <v>0</v>
      </c>
      <c r="G89" s="9">
        <v>0</v>
      </c>
      <c r="H89" s="9">
        <v>1.2199287561606403E-3</v>
      </c>
      <c r="I89" s="65">
        <v>0</v>
      </c>
      <c r="J89" s="65">
        <v>4.6637478730465542E-4</v>
      </c>
      <c r="K89" s="87">
        <f t="shared" si="1"/>
        <v>8.2918401422008706E-5</v>
      </c>
    </row>
    <row r="90" spans="1:11">
      <c r="A90" s="2" t="s">
        <v>141</v>
      </c>
      <c r="B90" s="36" t="s">
        <v>330</v>
      </c>
      <c r="C90" s="4" t="s">
        <v>9</v>
      </c>
      <c r="D90" s="4" t="s">
        <v>20</v>
      </c>
      <c r="E90" s="21">
        <v>0</v>
      </c>
      <c r="F90" s="9">
        <v>0.24614528924990808</v>
      </c>
      <c r="G90" s="9">
        <v>0.14053465294990397</v>
      </c>
      <c r="H90" s="9">
        <v>4.8323183562466933E-2</v>
      </c>
      <c r="I90" s="9">
        <v>4.1738660906942587E-2</v>
      </c>
      <c r="J90" s="65">
        <v>5.6008678873059291E-2</v>
      </c>
      <c r="K90" s="87">
        <f t="shared" si="1"/>
        <v>0.15513865849279176</v>
      </c>
    </row>
    <row r="91" spans="1:11">
      <c r="A91" s="2" t="s">
        <v>142</v>
      </c>
      <c r="B91" s="36" t="s">
        <v>143</v>
      </c>
      <c r="C91" s="4" t="s">
        <v>9</v>
      </c>
      <c r="D91" s="4" t="s">
        <v>20</v>
      </c>
      <c r="E91" s="21">
        <v>0</v>
      </c>
      <c r="F91" s="9">
        <v>0.27889076097914201</v>
      </c>
      <c r="G91" s="9">
        <v>0.12181507466207858</v>
      </c>
      <c r="H91" s="9">
        <v>7.2298284825649914E-2</v>
      </c>
      <c r="I91" s="9">
        <v>0</v>
      </c>
      <c r="J91" s="65">
        <v>7.6240984207631424E-2</v>
      </c>
      <c r="K91" s="87">
        <f t="shared" si="1"/>
        <v>0.15261114526741332</v>
      </c>
    </row>
    <row r="92" spans="1:11">
      <c r="A92" s="2" t="s">
        <v>144</v>
      </c>
      <c r="B92" s="36" t="s">
        <v>145</v>
      </c>
      <c r="C92" s="4" t="s">
        <v>9</v>
      </c>
      <c r="D92" s="4" t="s">
        <v>20</v>
      </c>
      <c r="E92" s="21">
        <v>1</v>
      </c>
      <c r="F92" s="9">
        <v>0.16971819151064732</v>
      </c>
      <c r="G92" s="9">
        <v>2.4687338999140357E-2</v>
      </c>
      <c r="H92" s="9">
        <v>2.5781861453250676E-2</v>
      </c>
      <c r="I92" s="65">
        <v>0</v>
      </c>
      <c r="J92" s="65">
        <v>3.8201586658792822E-2</v>
      </c>
      <c r="K92" s="87">
        <f t="shared" si="1"/>
        <v>6.1986021467439215E-2</v>
      </c>
    </row>
    <row r="93" spans="1:11">
      <c r="A93" s="2" t="s">
        <v>150</v>
      </c>
      <c r="B93" s="36" t="s">
        <v>151</v>
      </c>
      <c r="C93" s="4" t="s">
        <v>9</v>
      </c>
      <c r="D93" s="4" t="s">
        <v>20</v>
      </c>
      <c r="E93" s="21">
        <v>0</v>
      </c>
      <c r="F93" s="9">
        <v>0.11593459224205202</v>
      </c>
      <c r="G93" s="9">
        <v>5.6517572295652081E-2</v>
      </c>
      <c r="H93" s="9">
        <v>7.888095243852828E-3</v>
      </c>
      <c r="I93" s="9">
        <v>0</v>
      </c>
      <c r="J93" s="65">
        <v>1.1674790595883344E-2</v>
      </c>
      <c r="K93" s="87">
        <f t="shared" si="1"/>
        <v>6.4972118783743107E-2</v>
      </c>
    </row>
    <row r="94" spans="1:11">
      <c r="A94" s="2" t="s">
        <v>152</v>
      </c>
      <c r="B94" s="36" t="s">
        <v>153</v>
      </c>
      <c r="C94" s="4" t="s">
        <v>9</v>
      </c>
      <c r="D94" s="4" t="s">
        <v>20</v>
      </c>
      <c r="E94" s="21">
        <v>2</v>
      </c>
      <c r="F94" s="9">
        <v>6.16786882998955E-2</v>
      </c>
      <c r="G94" s="9">
        <v>1.3411745082172298E-2</v>
      </c>
      <c r="H94" s="9">
        <v>2.4398575123212806E-3</v>
      </c>
      <c r="I94" s="65">
        <v>0</v>
      </c>
      <c r="J94" s="65">
        <v>2.2687644279436028E-3</v>
      </c>
      <c r="K94" s="87">
        <f t="shared" si="1"/>
        <v>2.4340185346729881E-2</v>
      </c>
    </row>
    <row r="95" spans="1:11">
      <c r="A95" s="2" t="s">
        <v>154</v>
      </c>
      <c r="B95" s="36" t="s">
        <v>155</v>
      </c>
      <c r="C95" s="4" t="s">
        <v>9</v>
      </c>
      <c r="D95" s="4" t="s">
        <v>20</v>
      </c>
      <c r="E95" s="21">
        <v>0</v>
      </c>
      <c r="F95" s="9">
        <v>0.41307071870028977</v>
      </c>
      <c r="G95" s="9">
        <v>7.1955974097094991E-2</v>
      </c>
      <c r="H95" s="9">
        <v>4.6875322617064473E-2</v>
      </c>
      <c r="I95" s="9">
        <v>0</v>
      </c>
      <c r="J95" s="65">
        <v>7.6460315995920403E-2</v>
      </c>
      <c r="K95" s="87">
        <f t="shared" si="1"/>
        <v>0.15645682531262831</v>
      </c>
    </row>
    <row r="96" spans="1:11">
      <c r="A96" s="2" t="s">
        <v>156</v>
      </c>
      <c r="B96" s="36" t="s">
        <v>157</v>
      </c>
      <c r="C96" s="4" t="s">
        <v>9</v>
      </c>
      <c r="D96" s="4" t="s">
        <v>20</v>
      </c>
      <c r="E96" s="21">
        <v>0</v>
      </c>
      <c r="F96" s="9">
        <v>0.10618667413734517</v>
      </c>
      <c r="G96" s="9">
        <v>3.3148032854466353E-2</v>
      </c>
      <c r="H96" s="9">
        <v>5.1650225910595149E-2</v>
      </c>
      <c r="I96" s="9">
        <v>0</v>
      </c>
      <c r="J96" s="65">
        <v>0.30804690197853862</v>
      </c>
      <c r="K96" s="87">
        <f t="shared" si="1"/>
        <v>6.3059435313723947E-2</v>
      </c>
    </row>
    <row r="97" spans="1:11">
      <c r="A97" s="52" t="s">
        <v>300</v>
      </c>
      <c r="B97" s="59" t="s">
        <v>307</v>
      </c>
      <c r="C97" s="53" t="s">
        <v>9</v>
      </c>
      <c r="D97" s="53" t="s">
        <v>37</v>
      </c>
      <c r="E97" s="54">
        <v>0</v>
      </c>
      <c r="F97" s="9">
        <v>0.91969446168506752</v>
      </c>
      <c r="G97" s="9">
        <v>0.29579198622734221</v>
      </c>
      <c r="H97" s="9">
        <v>0.39349504569115334</v>
      </c>
      <c r="I97" s="9">
        <v>0.40227421517915085</v>
      </c>
      <c r="J97" s="65">
        <v>0.35940153615352011</v>
      </c>
      <c r="K97" s="87">
        <f t="shared" si="1"/>
        <v>0.47127737683671711</v>
      </c>
    </row>
    <row r="98" spans="1:11">
      <c r="A98" s="2" t="s">
        <v>44</v>
      </c>
      <c r="B98" s="36" t="s">
        <v>45</v>
      </c>
      <c r="C98" s="4" t="s">
        <v>16</v>
      </c>
      <c r="D98" s="4" t="s">
        <v>292</v>
      </c>
      <c r="E98" s="21">
        <v>0</v>
      </c>
      <c r="F98" s="9">
        <v>1.9004835165006755</v>
      </c>
      <c r="G98" s="9">
        <v>0.98521531681785035</v>
      </c>
      <c r="H98" s="9">
        <v>1.9992116928368002</v>
      </c>
      <c r="I98" s="9">
        <v>1.9637554921523845</v>
      </c>
      <c r="J98" s="65">
        <v>2.0599236031070181</v>
      </c>
      <c r="K98" s="87">
        <f t="shared" si="1"/>
        <v>1.3673605935047335</v>
      </c>
    </row>
    <row r="99" spans="1:11">
      <c r="A99" s="2" t="s">
        <v>46</v>
      </c>
      <c r="B99" s="36" t="s">
        <v>47</v>
      </c>
      <c r="C99" s="4" t="s">
        <v>16</v>
      </c>
      <c r="D99" s="4" t="s">
        <v>14</v>
      </c>
      <c r="E99" s="21">
        <v>0</v>
      </c>
      <c r="F99" s="9">
        <v>8.4380553148082044E-2</v>
      </c>
      <c r="G99" s="9">
        <v>0.19704854997811147</v>
      </c>
      <c r="H99" s="9">
        <v>0.75284898995521887</v>
      </c>
      <c r="I99" s="9">
        <v>0.63492903409416412</v>
      </c>
      <c r="J99" s="65">
        <v>0.63535027354461815</v>
      </c>
      <c r="K99" s="87">
        <f t="shared" si="1"/>
        <v>0.23534970437428199</v>
      </c>
    </row>
    <row r="100" spans="1:11">
      <c r="A100" s="2" t="s">
        <v>115</v>
      </c>
      <c r="B100" s="36" t="s">
        <v>116</v>
      </c>
      <c r="C100" s="4" t="s">
        <v>16</v>
      </c>
      <c r="D100" s="4" t="s">
        <v>20</v>
      </c>
      <c r="E100" s="21">
        <v>2</v>
      </c>
      <c r="F100" s="9">
        <v>0</v>
      </c>
      <c r="G100" s="9">
        <v>2.3667785439127585E-3</v>
      </c>
      <c r="H100" s="9">
        <v>0</v>
      </c>
      <c r="I100" s="65">
        <v>0</v>
      </c>
      <c r="J100" s="65">
        <v>0</v>
      </c>
      <c r="K100" s="87">
        <f t="shared" si="1"/>
        <v>1.416716052468338E-3</v>
      </c>
    </row>
    <row r="101" spans="1:11">
      <c r="A101" s="2" t="s">
        <v>210</v>
      </c>
      <c r="B101" s="36" t="s">
        <v>211</v>
      </c>
      <c r="C101" s="4" t="s">
        <v>18</v>
      </c>
      <c r="D101" s="4" t="s">
        <v>14</v>
      </c>
      <c r="E101" s="21">
        <v>0</v>
      </c>
      <c r="F101" s="9">
        <v>6.9417033854889454E-2</v>
      </c>
      <c r="G101" s="9">
        <v>0.17320038967635137</v>
      </c>
      <c r="H101" s="9">
        <v>0.4487547714678447</v>
      </c>
      <c r="I101" s="9">
        <v>0.30377887672573589</v>
      </c>
      <c r="J101" s="65">
        <v>0.2776777194373945</v>
      </c>
      <c r="K101" s="87">
        <f t="shared" si="1"/>
        <v>0.17093588755018338</v>
      </c>
    </row>
    <row r="102" spans="1:11">
      <c r="A102" s="2" t="s">
        <v>212</v>
      </c>
      <c r="B102" s="36" t="s">
        <v>213</v>
      </c>
      <c r="C102" s="4" t="s">
        <v>18</v>
      </c>
      <c r="D102" s="3" t="s">
        <v>291</v>
      </c>
      <c r="E102" s="21">
        <v>2</v>
      </c>
      <c r="F102" s="9">
        <v>0</v>
      </c>
      <c r="G102" s="9">
        <v>0</v>
      </c>
      <c r="H102" s="9">
        <v>2.4398575123212806E-3</v>
      </c>
      <c r="I102" s="65">
        <v>0</v>
      </c>
      <c r="J102" s="65">
        <v>2.4549896384402537E-3</v>
      </c>
      <c r="K102" s="87">
        <f t="shared" si="1"/>
        <v>2.2922384462803616E-4</v>
      </c>
    </row>
    <row r="103" spans="1:11">
      <c r="A103" s="2" t="s">
        <v>214</v>
      </c>
      <c r="B103" s="36" t="s">
        <v>215</v>
      </c>
      <c r="C103" s="4" t="s">
        <v>18</v>
      </c>
      <c r="D103" s="4" t="s">
        <v>292</v>
      </c>
      <c r="E103" s="21">
        <v>0</v>
      </c>
      <c r="F103" s="9">
        <v>2.1637657093525164</v>
      </c>
      <c r="G103" s="9">
        <v>1.3827843416965608</v>
      </c>
      <c r="H103" s="9">
        <v>2.0540962228972877</v>
      </c>
      <c r="I103" s="9">
        <v>2.0587158952600206</v>
      </c>
      <c r="J103" s="65">
        <v>1.8581469475695456</v>
      </c>
      <c r="K103" s="87">
        <f t="shared" si="1"/>
        <v>1.6729269881296391</v>
      </c>
    </row>
    <row r="104" spans="1:11">
      <c r="A104" s="2" t="s">
        <v>216</v>
      </c>
      <c r="B104" s="36" t="s">
        <v>217</v>
      </c>
      <c r="C104" s="4" t="s">
        <v>18</v>
      </c>
      <c r="D104" s="4" t="s">
        <v>20</v>
      </c>
      <c r="E104" s="21">
        <v>2</v>
      </c>
      <c r="F104" s="9">
        <v>4.6830115190661388E-2</v>
      </c>
      <c r="G104" s="9">
        <v>1.9610450792419999E-2</v>
      </c>
      <c r="H104" s="9">
        <v>1.0979358805445762E-2</v>
      </c>
      <c r="I104" s="65">
        <v>0</v>
      </c>
      <c r="J104" s="65">
        <v>3.5954286745679159E-2</v>
      </c>
      <c r="K104" s="87">
        <f t="shared" si="1"/>
        <v>2.6024129458448435E-2</v>
      </c>
    </row>
    <row r="105" spans="1:11">
      <c r="A105" s="2" t="s">
        <v>108</v>
      </c>
      <c r="B105" s="36" t="s">
        <v>109</v>
      </c>
      <c r="C105" s="4" t="s">
        <v>12</v>
      </c>
      <c r="D105" s="4" t="s">
        <v>292</v>
      </c>
      <c r="E105" s="21">
        <v>0</v>
      </c>
      <c r="F105" s="9">
        <v>3.1615292918417488</v>
      </c>
      <c r="G105" s="9">
        <v>2.5811589241499813</v>
      </c>
      <c r="H105" s="9">
        <v>3.3951864856561205</v>
      </c>
      <c r="I105" s="9">
        <v>3.2372558694969866</v>
      </c>
      <c r="J105" s="65">
        <v>2.4998338106133935</v>
      </c>
      <c r="K105" s="87">
        <f t="shared" si="1"/>
        <v>2.8022848942082987</v>
      </c>
    </row>
    <row r="106" spans="1:11">
      <c r="A106" s="2" t="s">
        <v>113</v>
      </c>
      <c r="B106" s="36" t="s">
        <v>114</v>
      </c>
      <c r="C106" s="4" t="s">
        <v>12</v>
      </c>
      <c r="D106" s="4" t="s">
        <v>292</v>
      </c>
      <c r="E106" s="21">
        <v>0</v>
      </c>
      <c r="F106" s="9">
        <v>1.5833509684069846</v>
      </c>
      <c r="G106" s="9">
        <v>1.3952943565804539</v>
      </c>
      <c r="H106" s="9">
        <v>1.7144932978566163</v>
      </c>
      <c r="I106" s="9">
        <v>1.9213055427065395</v>
      </c>
      <c r="J106" s="65">
        <v>2.1346117416690129</v>
      </c>
      <c r="K106" s="87">
        <f t="shared" si="1"/>
        <v>1.5163959005790957</v>
      </c>
    </row>
    <row r="107" spans="1:11">
      <c r="A107" s="12" t="s">
        <v>294</v>
      </c>
      <c r="B107" s="35" t="s">
        <v>323</v>
      </c>
      <c r="C107" s="5" t="s">
        <v>12</v>
      </c>
      <c r="D107" s="5" t="s">
        <v>14</v>
      </c>
      <c r="E107" s="21">
        <v>0</v>
      </c>
      <c r="F107" s="9">
        <v>5.6837749209915148E-2</v>
      </c>
      <c r="G107" s="9">
        <v>0.4999199699721909</v>
      </c>
      <c r="H107" s="9">
        <v>1.1025374409283002</v>
      </c>
      <c r="I107" s="9">
        <v>0.81590038422909639</v>
      </c>
      <c r="J107" s="65">
        <v>0.84656017273050665</v>
      </c>
      <c r="K107" s="87">
        <f t="shared" si="1"/>
        <v>0.44493260236423138</v>
      </c>
    </row>
    <row r="108" spans="1:11">
      <c r="A108" s="2" t="s">
        <v>3</v>
      </c>
      <c r="B108" s="36" t="s">
        <v>324</v>
      </c>
      <c r="C108" s="4" t="s">
        <v>12</v>
      </c>
      <c r="D108" s="4" t="s">
        <v>20</v>
      </c>
      <c r="E108" s="21">
        <v>0</v>
      </c>
      <c r="F108" s="9">
        <v>6.3707804825950676E-2</v>
      </c>
      <c r="G108" s="9">
        <v>9.3996848730151253E-2</v>
      </c>
      <c r="H108" s="9">
        <v>0.11663678479657469</v>
      </c>
      <c r="I108" s="9">
        <v>0</v>
      </c>
      <c r="J108" s="65">
        <v>0.13495566090501529</v>
      </c>
      <c r="K108" s="87">
        <f t="shared" si="1"/>
        <v>8.4575709258583223E-2</v>
      </c>
    </row>
    <row r="109" spans="1:11">
      <c r="A109" s="2" t="s">
        <v>236</v>
      </c>
      <c r="B109" s="36" t="s">
        <v>237</v>
      </c>
      <c r="C109" s="4" t="s">
        <v>12</v>
      </c>
      <c r="D109" s="4" t="s">
        <v>20</v>
      </c>
      <c r="E109" s="21">
        <v>0</v>
      </c>
      <c r="F109" s="9">
        <v>0</v>
      </c>
      <c r="G109" s="9">
        <v>0.10761808384068612</v>
      </c>
      <c r="H109" s="9">
        <v>0.23543479567075692</v>
      </c>
      <c r="I109" s="9">
        <v>0.15810324835553358</v>
      </c>
      <c r="J109" s="65">
        <v>0.25797250143212735</v>
      </c>
      <c r="K109" s="87">
        <f t="shared" si="1"/>
        <v>9.48216419815468E-2</v>
      </c>
    </row>
    <row r="110" spans="1:11">
      <c r="A110" s="2" t="s">
        <v>146</v>
      </c>
      <c r="B110" s="36" t="s">
        <v>147</v>
      </c>
      <c r="C110" s="4" t="s">
        <v>10</v>
      </c>
      <c r="D110" s="4" t="s">
        <v>20</v>
      </c>
      <c r="E110" s="21">
        <v>1</v>
      </c>
      <c r="F110" s="9">
        <v>1.0925025842808857E-2</v>
      </c>
      <c r="G110" s="9">
        <v>5.4630155958580881E-2</v>
      </c>
      <c r="H110" s="9">
        <v>1.6320169273434278E-2</v>
      </c>
      <c r="I110" s="65">
        <v>0</v>
      </c>
      <c r="J110" s="65">
        <v>1.703077688978881E-2</v>
      </c>
      <c r="K110" s="87">
        <f t="shared" si="1"/>
        <v>3.7109500912638579E-2</v>
      </c>
    </row>
    <row r="111" spans="1:11">
      <c r="A111" s="2" t="s">
        <v>148</v>
      </c>
      <c r="B111" s="36" t="s">
        <v>149</v>
      </c>
      <c r="C111" s="4" t="s">
        <v>10</v>
      </c>
      <c r="D111" s="4" t="s">
        <v>20</v>
      </c>
      <c r="E111" s="21">
        <v>2</v>
      </c>
      <c r="F111" s="9">
        <v>1.1421979314795461E-2</v>
      </c>
      <c r="G111" s="9">
        <v>2.8175935046580456E-3</v>
      </c>
      <c r="H111" s="9">
        <v>2.4398575123212806E-3</v>
      </c>
      <c r="I111" s="65">
        <v>0</v>
      </c>
      <c r="J111" s="65">
        <v>6.0031298526694041E-3</v>
      </c>
      <c r="K111" s="87">
        <f t="shared" si="1"/>
        <v>5.0432889397044323E-3</v>
      </c>
    </row>
    <row r="112" spans="1:11">
      <c r="A112" s="2" t="s">
        <v>224</v>
      </c>
      <c r="B112" s="36" t="s">
        <v>225</v>
      </c>
      <c r="C112" s="4" t="s">
        <v>10</v>
      </c>
      <c r="D112" s="4" t="s">
        <v>292</v>
      </c>
      <c r="E112" s="21">
        <v>0</v>
      </c>
      <c r="F112" s="9">
        <v>2.3034548716122916</v>
      </c>
      <c r="G112" s="9">
        <v>1.0627786095027574</v>
      </c>
      <c r="H112" s="9">
        <v>2.0414128913866487</v>
      </c>
      <c r="I112" s="9">
        <v>2.2321172020089408</v>
      </c>
      <c r="J112" s="65">
        <v>2.2198875108762168</v>
      </c>
      <c r="K112" s="87">
        <f t="shared" si="1"/>
        <v>1.540344607898853</v>
      </c>
    </row>
    <row r="113" spans="1:11">
      <c r="A113" s="2" t="s">
        <v>226</v>
      </c>
      <c r="B113" s="36" t="s">
        <v>227</v>
      </c>
      <c r="C113" s="4" t="s">
        <v>10</v>
      </c>
      <c r="D113" s="4" t="s">
        <v>20</v>
      </c>
      <c r="E113" s="21">
        <v>1</v>
      </c>
      <c r="F113" s="9">
        <v>9.7251591939657364E-3</v>
      </c>
      <c r="G113" s="9">
        <v>1.1069824460519247E-2</v>
      </c>
      <c r="H113" s="9">
        <v>1.3352026169971293E-3</v>
      </c>
      <c r="I113" s="65">
        <v>0</v>
      </c>
      <c r="J113" s="65">
        <v>7.7375444847023909E-3</v>
      </c>
      <c r="K113" s="87">
        <f t="shared" si="1"/>
        <v>9.55500301520547E-3</v>
      </c>
    </row>
    <row r="114" spans="1:11">
      <c r="A114" s="2" t="s">
        <v>48</v>
      </c>
      <c r="B114" s="36" t="s">
        <v>49</v>
      </c>
      <c r="C114" s="4" t="s">
        <v>50</v>
      </c>
      <c r="D114" s="4" t="s">
        <v>20</v>
      </c>
      <c r="E114" s="21">
        <v>2</v>
      </c>
      <c r="F114" s="9">
        <v>0</v>
      </c>
      <c r="G114" s="9">
        <v>2.0061265753165285E-2</v>
      </c>
      <c r="H114" s="9">
        <v>1.7079002586248962E-2</v>
      </c>
      <c r="I114" s="65">
        <v>0</v>
      </c>
      <c r="J114" s="65">
        <v>1.14523932954356E-2</v>
      </c>
      <c r="K114" s="87">
        <f t="shared" si="1"/>
        <v>1.3374215664773386E-2</v>
      </c>
    </row>
    <row r="115" spans="1:11">
      <c r="A115" s="2" t="s">
        <v>238</v>
      </c>
      <c r="B115" s="36" t="s">
        <v>239</v>
      </c>
      <c r="C115" s="4" t="s">
        <v>50</v>
      </c>
      <c r="D115" s="3" t="s">
        <v>20</v>
      </c>
      <c r="E115" s="21">
        <v>1</v>
      </c>
      <c r="F115" s="9">
        <v>3.6234624875644397E-2</v>
      </c>
      <c r="G115" s="9">
        <v>2.7504932503798405E-2</v>
      </c>
      <c r="H115" s="9">
        <v>6.3301915024761794E-3</v>
      </c>
      <c r="I115" s="65">
        <v>0</v>
      </c>
      <c r="J115" s="65">
        <v>5.435662806680534E-3</v>
      </c>
      <c r="K115" s="87">
        <f t="shared" si="1"/>
        <v>2.6472694994910083E-2</v>
      </c>
    </row>
    <row r="116" spans="1:11">
      <c r="A116" s="2" t="s">
        <v>240</v>
      </c>
      <c r="B116" s="36" t="s">
        <v>241</v>
      </c>
      <c r="C116" s="4" t="s">
        <v>50</v>
      </c>
      <c r="D116" s="4" t="s">
        <v>292</v>
      </c>
      <c r="E116" s="21">
        <v>0</v>
      </c>
      <c r="F116" s="9">
        <v>2.0352972838339434</v>
      </c>
      <c r="G116" s="9">
        <v>0.92766838006651575</v>
      </c>
      <c r="H116" s="9">
        <v>1.7795842556306218</v>
      </c>
      <c r="I116" s="9">
        <v>1.8133975649396943</v>
      </c>
      <c r="J116" s="65">
        <v>1.5737423616605839</v>
      </c>
      <c r="K116" s="87">
        <f t="shared" si="1"/>
        <v>1.3293636545918577</v>
      </c>
    </row>
    <row r="117" spans="1:11">
      <c r="A117" s="52" t="s">
        <v>21</v>
      </c>
      <c r="B117" s="59" t="s">
        <v>331</v>
      </c>
      <c r="C117" s="53" t="s">
        <v>6</v>
      </c>
      <c r="D117" s="53" t="s">
        <v>292</v>
      </c>
      <c r="E117" s="71">
        <v>0</v>
      </c>
      <c r="F117" s="9">
        <v>1.8273131584450955</v>
      </c>
      <c r="G117" s="9">
        <v>1.5205139522631095</v>
      </c>
      <c r="H117" s="9">
        <v>1.8280703959146378</v>
      </c>
      <c r="I117" s="9">
        <v>1.686166539358503</v>
      </c>
      <c r="J117" s="65">
        <v>1.6630354682213913</v>
      </c>
      <c r="K117" s="87">
        <f t="shared" si="1"/>
        <v>1.6302546990315128</v>
      </c>
    </row>
    <row r="118" spans="1:11">
      <c r="A118" s="2" t="s">
        <v>29</v>
      </c>
      <c r="B118" s="36" t="s">
        <v>30</v>
      </c>
      <c r="C118" s="4" t="s">
        <v>6</v>
      </c>
      <c r="D118" s="4" t="s">
        <v>14</v>
      </c>
      <c r="E118" s="21">
        <v>0</v>
      </c>
      <c r="F118" s="9">
        <v>4.8751545794031237E-2</v>
      </c>
      <c r="G118" s="9">
        <v>0.40514625712342056</v>
      </c>
      <c r="H118" s="9">
        <v>0.61485861172100043</v>
      </c>
      <c r="I118" s="9">
        <v>0.55927730230318207</v>
      </c>
      <c r="J118" s="65">
        <v>0.57490311075120581</v>
      </c>
      <c r="K118" s="87">
        <f t="shared" si="1"/>
        <v>0.33737531062176601</v>
      </c>
    </row>
    <row r="119" spans="1:11">
      <c r="A119" s="2" t="s">
        <v>33</v>
      </c>
      <c r="B119" s="36" t="s">
        <v>34</v>
      </c>
      <c r="C119" s="4" t="s">
        <v>6</v>
      </c>
      <c r="D119" s="4" t="s">
        <v>14</v>
      </c>
      <c r="E119" s="21">
        <v>0</v>
      </c>
      <c r="F119" s="9">
        <v>7.9224772556187484E-2</v>
      </c>
      <c r="G119" s="9">
        <v>0.74096165756414056</v>
      </c>
      <c r="H119" s="9">
        <v>0.70824654761488726</v>
      </c>
      <c r="I119" s="9">
        <v>0.45789088243256204</v>
      </c>
      <c r="J119" s="65">
        <v>0.69983383685916989</v>
      </c>
      <c r="K119" s="87">
        <f t="shared" si="1"/>
        <v>0.55165248524770716</v>
      </c>
    </row>
    <row r="120" spans="1:11">
      <c r="A120" s="2" t="s">
        <v>35</v>
      </c>
      <c r="B120" s="36" t="s">
        <v>36</v>
      </c>
      <c r="C120" s="4" t="s">
        <v>6</v>
      </c>
      <c r="D120" s="4" t="s">
        <v>37</v>
      </c>
      <c r="E120" s="21">
        <v>0</v>
      </c>
      <c r="F120" s="9">
        <v>1.090776656488195E-2</v>
      </c>
      <c r="G120" s="9">
        <v>1.2872797856239938E-2</v>
      </c>
      <c r="H120" s="9">
        <v>3.8903339901548992E-3</v>
      </c>
      <c r="I120" s="9">
        <v>0</v>
      </c>
      <c r="J120" s="65">
        <v>3.3786660131221204E-2</v>
      </c>
      <c r="K120" s="87">
        <f t="shared" si="1"/>
        <v>1.2160449691128186E-2</v>
      </c>
    </row>
    <row r="121" spans="1:11">
      <c r="A121" s="2" t="s">
        <v>38</v>
      </c>
      <c r="B121" s="36" t="s">
        <v>39</v>
      </c>
      <c r="C121" s="4" t="s">
        <v>6</v>
      </c>
      <c r="D121" s="4" t="s">
        <v>37</v>
      </c>
      <c r="E121" s="21">
        <v>0</v>
      </c>
      <c r="F121" s="9">
        <v>0</v>
      </c>
      <c r="G121" s="9">
        <v>9.9431888082916781E-2</v>
      </c>
      <c r="H121" s="9">
        <v>0.11052144782118457</v>
      </c>
      <c r="I121" s="9">
        <v>5.7053458035912115E-2</v>
      </c>
      <c r="J121" s="65">
        <v>7.3877626928381013E-2</v>
      </c>
      <c r="K121" s="87">
        <f t="shared" si="1"/>
        <v>7.1020099477759641E-2</v>
      </c>
    </row>
    <row r="122" spans="1:11">
      <c r="A122" s="2" t="s">
        <v>40</v>
      </c>
      <c r="B122" s="36" t="s">
        <v>41</v>
      </c>
      <c r="C122" s="4" t="s">
        <v>6</v>
      </c>
      <c r="D122" s="4" t="s">
        <v>20</v>
      </c>
      <c r="E122" s="21">
        <v>2</v>
      </c>
      <c r="F122" s="9">
        <v>0</v>
      </c>
      <c r="G122" s="9">
        <v>1.1270374018632182E-2</v>
      </c>
      <c r="H122" s="9">
        <v>2.4398575123212806E-3</v>
      </c>
      <c r="I122" s="65">
        <v>0</v>
      </c>
      <c r="J122" s="65">
        <v>1.6167366360636294E-3</v>
      </c>
      <c r="K122" s="87">
        <f t="shared" si="1"/>
        <v>6.9405853744380352E-3</v>
      </c>
    </row>
    <row r="123" spans="1:11">
      <c r="A123" s="2" t="s">
        <v>42</v>
      </c>
      <c r="B123" s="36" t="s">
        <v>43</v>
      </c>
      <c r="C123" s="4" t="s">
        <v>6</v>
      </c>
      <c r="D123" s="4" t="s">
        <v>292</v>
      </c>
      <c r="E123" s="21">
        <v>0</v>
      </c>
      <c r="F123" s="9">
        <v>5.0189073895064436</v>
      </c>
      <c r="G123" s="9">
        <v>4.2076427013200215</v>
      </c>
      <c r="H123" s="9">
        <v>3.2886384336105809</v>
      </c>
      <c r="I123" s="9">
        <v>3.4837129542965455</v>
      </c>
      <c r="J123" s="65">
        <v>3.8451600585447263</v>
      </c>
      <c r="K123" s="87">
        <f t="shared" si="1"/>
        <v>4.3224424960476124</v>
      </c>
    </row>
    <row r="124" spans="1:11">
      <c r="A124" s="2" t="s">
        <v>228</v>
      </c>
      <c r="B124" s="36" t="s">
        <v>229</v>
      </c>
      <c r="C124" s="4" t="s">
        <v>6</v>
      </c>
      <c r="D124" s="4" t="s">
        <v>20</v>
      </c>
      <c r="E124" s="21">
        <v>0</v>
      </c>
      <c r="F124" s="9">
        <v>0</v>
      </c>
      <c r="G124" s="9">
        <v>1.0865729125264435E-2</v>
      </c>
      <c r="H124" s="9">
        <v>2.0886453234021194E-2</v>
      </c>
      <c r="I124" s="9">
        <v>0</v>
      </c>
      <c r="J124" s="65">
        <v>2.2605533233591997E-2</v>
      </c>
      <c r="K124" s="87">
        <f t="shared" si="1"/>
        <v>8.5325181101045932E-3</v>
      </c>
    </row>
    <row r="125" spans="1:11">
      <c r="A125" s="2" t="s">
        <v>230</v>
      </c>
      <c r="B125" s="36" t="s">
        <v>325</v>
      </c>
      <c r="C125" s="4" t="s">
        <v>6</v>
      </c>
      <c r="D125" s="4" t="s">
        <v>20</v>
      </c>
      <c r="E125" s="21">
        <v>0</v>
      </c>
      <c r="F125" s="9">
        <v>0</v>
      </c>
      <c r="G125" s="9">
        <v>2.5005874333207515E-2</v>
      </c>
      <c r="H125" s="9">
        <v>4.002992318560235E-3</v>
      </c>
      <c r="I125" s="9">
        <v>0</v>
      </c>
      <c r="J125" s="65">
        <v>7.8196701374563316E-4</v>
      </c>
      <c r="K125" s="87">
        <f t="shared" si="1"/>
        <v>1.5209039816117667E-2</v>
      </c>
    </row>
    <row r="126" spans="1:11">
      <c r="A126" s="2" t="s">
        <v>231</v>
      </c>
      <c r="B126" s="36" t="s">
        <v>232</v>
      </c>
      <c r="C126" s="4" t="s">
        <v>6</v>
      </c>
      <c r="D126" s="4" t="s">
        <v>20</v>
      </c>
      <c r="E126" s="21">
        <v>0</v>
      </c>
      <c r="F126" s="9">
        <v>5.7933735393456967E-4</v>
      </c>
      <c r="G126" s="9">
        <v>7.1168820557545573E-2</v>
      </c>
      <c r="H126" s="9">
        <v>7.0214711025562718E-2</v>
      </c>
      <c r="I126" s="9">
        <v>4.3336280312839967E-2</v>
      </c>
      <c r="J126" s="65">
        <v>8.9414919540068943E-2</v>
      </c>
      <c r="K126" s="87">
        <f t="shared" si="1"/>
        <v>5.2159806983758605E-2</v>
      </c>
    </row>
    <row r="127" spans="1:11">
      <c r="A127" s="2" t="s">
        <v>233</v>
      </c>
      <c r="B127" s="36" t="s">
        <v>326</v>
      </c>
      <c r="C127" s="4" t="s">
        <v>6</v>
      </c>
      <c r="D127" s="4" t="s">
        <v>37</v>
      </c>
      <c r="E127" s="21">
        <v>0</v>
      </c>
      <c r="F127" s="9">
        <v>0</v>
      </c>
      <c r="G127" s="9">
        <v>4.7358963815087154E-2</v>
      </c>
      <c r="H127" s="9">
        <v>0.17426091849741196</v>
      </c>
      <c r="I127" s="9">
        <v>4.5107491904063116E-2</v>
      </c>
      <c r="J127" s="65">
        <v>0.1268242565444746</v>
      </c>
      <c r="K127" s="87">
        <f t="shared" si="1"/>
        <v>4.481287786006509E-2</v>
      </c>
    </row>
    <row r="128" spans="1:11">
      <c r="A128" s="2" t="s">
        <v>234</v>
      </c>
      <c r="B128" s="36" t="s">
        <v>235</v>
      </c>
      <c r="C128" s="4" t="s">
        <v>6</v>
      </c>
      <c r="D128" s="4" t="s">
        <v>20</v>
      </c>
      <c r="E128" s="21">
        <v>1</v>
      </c>
      <c r="F128" s="9">
        <v>1.7297736736089126E-3</v>
      </c>
      <c r="G128" s="9">
        <v>1.4090931504267636E-2</v>
      </c>
      <c r="H128" s="9">
        <v>5.2322556219316037E-2</v>
      </c>
      <c r="I128" s="65">
        <v>0</v>
      </c>
      <c r="J128" s="65">
        <v>3.2118248702968762E-2</v>
      </c>
      <c r="K128" s="87">
        <f t="shared" si="1"/>
        <v>1.2946723815795808E-2</v>
      </c>
    </row>
    <row r="129" spans="1:11">
      <c r="A129" s="59" t="s">
        <v>303</v>
      </c>
      <c r="B129" s="59" t="s">
        <v>327</v>
      </c>
      <c r="C129" s="53" t="s">
        <v>6</v>
      </c>
      <c r="D129" s="53" t="s">
        <v>37</v>
      </c>
      <c r="E129" s="54">
        <v>0</v>
      </c>
      <c r="F129" s="9">
        <v>0</v>
      </c>
      <c r="G129" s="9">
        <v>0.12129618241132827</v>
      </c>
      <c r="H129" s="9">
        <v>7.6298661611778992E-2</v>
      </c>
      <c r="I129" s="65">
        <v>8.3936204422841124E-2</v>
      </c>
      <c r="J129" s="65">
        <v>0.10709126097784791</v>
      </c>
      <c r="K129" s="87">
        <f t="shared" si="1"/>
        <v>8.4968773918817492E-2</v>
      </c>
    </row>
    <row r="130" spans="1:11">
      <c r="A130" s="2" t="s">
        <v>31</v>
      </c>
      <c r="B130" s="36" t="s">
        <v>32</v>
      </c>
      <c r="C130" s="4" t="s">
        <v>8</v>
      </c>
      <c r="D130" s="4" t="s">
        <v>20</v>
      </c>
      <c r="E130" s="21">
        <v>2</v>
      </c>
      <c r="F130" s="9">
        <v>0</v>
      </c>
      <c r="G130" s="9">
        <v>1.1270374018632183E-4</v>
      </c>
      <c r="H130" s="9">
        <v>3.6597862684819207E-3</v>
      </c>
      <c r="I130" s="65">
        <v>0</v>
      </c>
      <c r="J130" s="65">
        <v>1.450130394679502E-3</v>
      </c>
      <c r="K130" s="87">
        <f t="shared" si="1"/>
        <v>3.1834179698763738E-4</v>
      </c>
    </row>
    <row r="131" spans="1:11">
      <c r="A131" s="2" t="s">
        <v>102</v>
      </c>
      <c r="B131" s="36" t="s">
        <v>103</v>
      </c>
      <c r="C131" s="4" t="s">
        <v>8</v>
      </c>
      <c r="D131" s="4" t="s">
        <v>292</v>
      </c>
      <c r="E131" s="21">
        <v>0</v>
      </c>
      <c r="F131" s="9">
        <v>1.9689991554825488</v>
      </c>
      <c r="G131" s="9">
        <v>1.9041319780792454</v>
      </c>
      <c r="H131" s="9">
        <v>2.9263539798171267</v>
      </c>
      <c r="I131" s="9">
        <v>3.2131018232178143</v>
      </c>
      <c r="J131" s="65">
        <v>3.3914876429135301</v>
      </c>
      <c r="K131" s="87">
        <f t="shared" ref="K131:K147" si="2">((F131*$M$2)+(G131*$M$3)+(H131*$M$4)+(I131*$M$5)+(J131*$M$6))/100</f>
        <v>2.0975159712837472</v>
      </c>
    </row>
    <row r="132" spans="1:11">
      <c r="A132" s="2" t="s">
        <v>104</v>
      </c>
      <c r="B132" s="36" t="s">
        <v>105</v>
      </c>
      <c r="C132" s="4" t="s">
        <v>8</v>
      </c>
      <c r="D132" s="4" t="s">
        <v>20</v>
      </c>
      <c r="E132" s="21">
        <v>0</v>
      </c>
      <c r="F132" s="9">
        <v>6.0834659468556249E-2</v>
      </c>
      <c r="G132" s="9">
        <v>8.1872947364320298E-2</v>
      </c>
      <c r="H132" s="9">
        <v>0.29515156031979789</v>
      </c>
      <c r="I132" s="9">
        <v>0.31180829676426508</v>
      </c>
      <c r="J132" s="65">
        <v>0.22732286451579081</v>
      </c>
      <c r="K132" s="87">
        <f t="shared" si="2"/>
        <v>0.1043139386641177</v>
      </c>
    </row>
    <row r="133" spans="1:11">
      <c r="A133" s="2" t="s">
        <v>106</v>
      </c>
      <c r="B133" s="36" t="s">
        <v>107</v>
      </c>
      <c r="C133" s="4" t="s">
        <v>8</v>
      </c>
      <c r="D133" s="4" t="s">
        <v>292</v>
      </c>
      <c r="E133" s="21">
        <v>0</v>
      </c>
      <c r="F133" s="9">
        <v>1.2167014056372667</v>
      </c>
      <c r="G133" s="9">
        <v>1.0810928303303786</v>
      </c>
      <c r="H133" s="9">
        <v>1.9820347049997755</v>
      </c>
      <c r="I133" s="9">
        <v>1.9323821150473646</v>
      </c>
      <c r="J133" s="65">
        <v>1.8334997653869607</v>
      </c>
      <c r="K133" s="87">
        <f t="shared" si="2"/>
        <v>1.2345749196645817</v>
      </c>
    </row>
    <row r="134" spans="1:11">
      <c r="A134" s="2" t="s">
        <v>175</v>
      </c>
      <c r="B134" s="36" t="s">
        <v>176</v>
      </c>
      <c r="C134" s="4" t="s">
        <v>8</v>
      </c>
      <c r="D134" s="4" t="s">
        <v>14</v>
      </c>
      <c r="E134" s="21">
        <v>0</v>
      </c>
      <c r="F134" s="9">
        <v>0.10722981578510282</v>
      </c>
      <c r="G134" s="9">
        <v>0.80600997458413293</v>
      </c>
      <c r="H134" s="9">
        <v>1.5213079908702918</v>
      </c>
      <c r="I134" s="9">
        <v>1.0626991166494608</v>
      </c>
      <c r="J134" s="65">
        <v>1.1855956683734126</v>
      </c>
      <c r="K134" s="87">
        <f t="shared" si="2"/>
        <v>0.68877589237463699</v>
      </c>
    </row>
    <row r="135" spans="1:11">
      <c r="A135" s="2" t="s">
        <v>177</v>
      </c>
      <c r="B135" s="36" t="s">
        <v>178</v>
      </c>
      <c r="C135" s="4" t="s">
        <v>8</v>
      </c>
      <c r="D135" s="3" t="s">
        <v>20</v>
      </c>
      <c r="E135" s="21">
        <v>1</v>
      </c>
      <c r="F135" s="9">
        <v>0.10932440392184174</v>
      </c>
      <c r="G135" s="9">
        <v>2.0093533627868507E-2</v>
      </c>
      <c r="H135" s="9">
        <v>0.11478857693993667</v>
      </c>
      <c r="I135" s="65">
        <v>0.16052196145170522</v>
      </c>
      <c r="J135" s="65">
        <v>0.17249962057533491</v>
      </c>
      <c r="K135" s="87">
        <f t="shared" si="2"/>
        <v>6.1225678677799843E-2</v>
      </c>
    </row>
    <row r="136" spans="1:11">
      <c r="A136" s="2" t="s">
        <v>179</v>
      </c>
      <c r="B136" s="36" t="s">
        <v>180</v>
      </c>
      <c r="C136" s="4" t="s">
        <v>8</v>
      </c>
      <c r="D136" s="4" t="s">
        <v>292</v>
      </c>
      <c r="E136" s="21">
        <v>0</v>
      </c>
      <c r="F136" s="9">
        <v>5.5787264214070884</v>
      </c>
      <c r="G136" s="9">
        <v>5.5536564209288652</v>
      </c>
      <c r="H136" s="9">
        <v>4.9012358870909027</v>
      </c>
      <c r="I136" s="9">
        <v>5.1562411639672963</v>
      </c>
      <c r="J136" s="65">
        <v>4.6979955869111159</v>
      </c>
      <c r="K136" s="87">
        <f t="shared" si="2"/>
        <v>5.4719901835628688</v>
      </c>
    </row>
    <row r="137" spans="1:11">
      <c r="A137" s="2" t="s">
        <v>185</v>
      </c>
      <c r="B137" s="36" t="s">
        <v>186</v>
      </c>
      <c r="C137" s="4" t="s">
        <v>8</v>
      </c>
      <c r="D137" s="4" t="s">
        <v>20</v>
      </c>
      <c r="E137" s="21">
        <v>1</v>
      </c>
      <c r="F137" s="9">
        <v>5.7933735393456967E-3</v>
      </c>
      <c r="G137" s="9">
        <v>4.0500926522881921E-3</v>
      </c>
      <c r="H137" s="9">
        <v>1.4226133343622466E-2</v>
      </c>
      <c r="I137" s="65">
        <v>0</v>
      </c>
      <c r="J137" s="65">
        <v>2.3315883556821911E-2</v>
      </c>
      <c r="K137" s="87">
        <f t="shared" si="2"/>
        <v>5.6470588342688909E-3</v>
      </c>
    </row>
    <row r="138" spans="1:11">
      <c r="A138" s="2" t="s">
        <v>4</v>
      </c>
      <c r="B138" s="36" t="s">
        <v>5</v>
      </c>
      <c r="C138" s="4" t="s">
        <v>8</v>
      </c>
      <c r="D138" s="4" t="s">
        <v>20</v>
      </c>
      <c r="E138" s="21">
        <v>2</v>
      </c>
      <c r="F138" s="9">
        <v>9.7086824175761418E-3</v>
      </c>
      <c r="G138" s="9">
        <v>1.1157670278445862E-2</v>
      </c>
      <c r="H138" s="9">
        <v>1.8298931342409602E-2</v>
      </c>
      <c r="I138" s="65">
        <v>0</v>
      </c>
      <c r="J138" s="65">
        <v>2.1726766267024019E-2</v>
      </c>
      <c r="K138" s="87">
        <f t="shared" si="2"/>
        <v>1.1068783290932695E-2</v>
      </c>
    </row>
    <row r="139" spans="1:11">
      <c r="A139" s="2" t="s">
        <v>189</v>
      </c>
      <c r="B139" s="36" t="s">
        <v>190</v>
      </c>
      <c r="C139" s="4" t="s">
        <v>8</v>
      </c>
      <c r="D139" s="4" t="s">
        <v>20</v>
      </c>
      <c r="E139" s="21">
        <v>0</v>
      </c>
      <c r="F139" s="9">
        <v>1.1586747078691393E-3</v>
      </c>
      <c r="G139" s="9">
        <v>0.10744293377686821</v>
      </c>
      <c r="H139" s="9">
        <v>0.18484034323470827</v>
      </c>
      <c r="I139" s="9">
        <v>5.8026665516749724E-2</v>
      </c>
      <c r="J139" s="65">
        <v>0.1888783021760059</v>
      </c>
      <c r="K139" s="87">
        <f t="shared" si="2"/>
        <v>8.4820306931397568E-2</v>
      </c>
    </row>
    <row r="140" spans="1:11">
      <c r="A140" s="2" t="s">
        <v>191</v>
      </c>
      <c r="B140" s="36" t="s">
        <v>192</v>
      </c>
      <c r="C140" s="4" t="s">
        <v>8</v>
      </c>
      <c r="D140" s="4" t="s">
        <v>20</v>
      </c>
      <c r="E140" s="21">
        <v>2</v>
      </c>
      <c r="F140" s="9">
        <v>0</v>
      </c>
      <c r="G140" s="9">
        <v>3.268408465403333E-3</v>
      </c>
      <c r="H140" s="9">
        <v>6.0996437808032017E-3</v>
      </c>
      <c r="I140" s="65">
        <v>0</v>
      </c>
      <c r="J140" s="65">
        <v>6.8417337657235193E-3</v>
      </c>
      <c r="K140" s="87">
        <f t="shared" si="2"/>
        <v>2.5588028367004678E-3</v>
      </c>
    </row>
    <row r="141" spans="1:11">
      <c r="A141" s="2" t="s">
        <v>193</v>
      </c>
      <c r="B141" s="36" t="s">
        <v>194</v>
      </c>
      <c r="C141" s="4" t="s">
        <v>8</v>
      </c>
      <c r="D141" s="4" t="s">
        <v>20</v>
      </c>
      <c r="E141" s="21">
        <v>2</v>
      </c>
      <c r="F141" s="9">
        <v>0</v>
      </c>
      <c r="G141" s="9">
        <v>0</v>
      </c>
      <c r="H141" s="9">
        <v>8.539501293124481E-3</v>
      </c>
      <c r="I141" s="65">
        <v>0</v>
      </c>
      <c r="J141" s="65">
        <v>1.0140717234980211E-2</v>
      </c>
      <c r="K141" s="87">
        <f t="shared" si="2"/>
        <v>8.6675371398231506E-4</v>
      </c>
    </row>
    <row r="142" spans="1:11">
      <c r="A142" s="59" t="s">
        <v>304</v>
      </c>
      <c r="B142" s="59" t="s">
        <v>328</v>
      </c>
      <c r="C142" s="53" t="s">
        <v>8</v>
      </c>
      <c r="D142" s="53" t="s">
        <v>37</v>
      </c>
      <c r="E142" s="54">
        <v>0</v>
      </c>
      <c r="F142" s="9">
        <v>0.20025571604431153</v>
      </c>
      <c r="G142" s="9">
        <v>9.6746304981804129E-2</v>
      </c>
      <c r="H142" s="9">
        <v>5.3864766766105757E-2</v>
      </c>
      <c r="I142" s="65">
        <v>2.3570497724211041E-2</v>
      </c>
      <c r="J142" s="65">
        <v>8.3744715891069299E-2</v>
      </c>
      <c r="K142" s="87">
        <f t="shared" si="2"/>
        <v>0.11754832417872102</v>
      </c>
    </row>
    <row r="143" spans="1:11">
      <c r="A143" s="2" t="s">
        <v>273</v>
      </c>
      <c r="B143" s="36" t="s">
        <v>274</v>
      </c>
      <c r="C143" s="4" t="s">
        <v>278</v>
      </c>
      <c r="D143" s="4" t="s">
        <v>292</v>
      </c>
      <c r="E143" s="21">
        <v>0</v>
      </c>
      <c r="F143" s="9">
        <v>0</v>
      </c>
      <c r="G143" s="9">
        <v>9.780903450007207E-2</v>
      </c>
      <c r="H143" s="9">
        <v>0.2437525999687819</v>
      </c>
      <c r="I143" s="9">
        <v>0.44507792154433012</v>
      </c>
      <c r="J143" s="65">
        <v>0.46072578874423131</v>
      </c>
      <c r="K143" s="87">
        <f t="shared" si="2"/>
        <v>0.11126935795012007</v>
      </c>
    </row>
    <row r="144" spans="1:11">
      <c r="A144" s="2" t="s">
        <v>282</v>
      </c>
      <c r="B144" s="36" t="s">
        <v>89</v>
      </c>
      <c r="C144" s="4" t="s">
        <v>90</v>
      </c>
      <c r="D144" s="4" t="s">
        <v>20</v>
      </c>
      <c r="E144" s="21">
        <v>0</v>
      </c>
      <c r="F144" s="9">
        <v>1.8406981114789486E-2</v>
      </c>
      <c r="G144" s="9">
        <v>7.5237297483233337E-2</v>
      </c>
      <c r="H144" s="9">
        <v>7.7728213830163383E-3</v>
      </c>
      <c r="I144" s="9">
        <v>0</v>
      </c>
      <c r="J144" s="65">
        <v>2.7391179765547155E-2</v>
      </c>
      <c r="K144" s="87">
        <f t="shared" si="2"/>
        <v>5.1383009155965415E-2</v>
      </c>
    </row>
    <row r="145" spans="1:11">
      <c r="A145" s="2" t="s">
        <v>91</v>
      </c>
      <c r="B145" s="36" t="s">
        <v>92</v>
      </c>
      <c r="C145" s="4" t="s">
        <v>90</v>
      </c>
      <c r="D145" s="4" t="s">
        <v>20</v>
      </c>
      <c r="E145" s="21">
        <v>1</v>
      </c>
      <c r="F145" s="9">
        <v>2.8637332168936621E-3</v>
      </c>
      <c r="G145" s="9">
        <v>6.0904479415274885E-3</v>
      </c>
      <c r="H145" s="9">
        <v>2.5551313731577699E-3</v>
      </c>
      <c r="I145" s="65">
        <v>0</v>
      </c>
      <c r="J145" s="65">
        <v>1.8993349367129684E-3</v>
      </c>
      <c r="K145" s="87">
        <f t="shared" si="2"/>
        <v>4.604818658691617E-3</v>
      </c>
    </row>
    <row r="146" spans="1:11">
      <c r="A146" s="2" t="s">
        <v>279</v>
      </c>
      <c r="B146" s="36" t="s">
        <v>280</v>
      </c>
      <c r="C146" s="4" t="s">
        <v>281</v>
      </c>
      <c r="D146" s="4" t="s">
        <v>292</v>
      </c>
      <c r="E146" s="21">
        <v>0</v>
      </c>
      <c r="F146" s="9">
        <v>0</v>
      </c>
      <c r="G146" s="9">
        <v>0.16229482646254148</v>
      </c>
      <c r="H146" s="9">
        <v>0.19895461595766231</v>
      </c>
      <c r="I146" s="9">
        <v>0.22705103048862746</v>
      </c>
      <c r="J146" s="65">
        <v>0.33654352063219128</v>
      </c>
      <c r="K146" s="87">
        <f t="shared" si="2"/>
        <v>0.13215310469672098</v>
      </c>
    </row>
    <row r="147" spans="1:11">
      <c r="A147" s="1" t="s">
        <v>27</v>
      </c>
      <c r="B147" s="91" t="s">
        <v>329</v>
      </c>
      <c r="C147" s="22" t="s">
        <v>28</v>
      </c>
      <c r="D147" s="22" t="s">
        <v>292</v>
      </c>
      <c r="E147" s="23">
        <v>0</v>
      </c>
      <c r="F147" s="66">
        <v>0.32792282534461797</v>
      </c>
      <c r="G147" s="66">
        <v>0.29120436275252415</v>
      </c>
      <c r="H147" s="66">
        <v>0.14661556883602242</v>
      </c>
      <c r="I147" s="66">
        <v>0.12477319334248209</v>
      </c>
      <c r="J147" s="67">
        <v>0.18013069393939266</v>
      </c>
      <c r="K147" s="87">
        <f t="shared" si="2"/>
        <v>0.28083570262995416</v>
      </c>
    </row>
    <row r="148" spans="1:11">
      <c r="F148" s="9">
        <f>SUM(F2:F147)</f>
        <v>100</v>
      </c>
      <c r="G148" s="9">
        <f t="shared" ref="G148:J148" si="3">SUM(G2:G147)</f>
        <v>100.00000000000004</v>
      </c>
      <c r="H148" s="9">
        <f t="shared" si="3"/>
        <v>99.999999999999972</v>
      </c>
      <c r="I148" s="9">
        <f t="shared" si="3"/>
        <v>99.999999999999972</v>
      </c>
      <c r="J148" s="9">
        <f t="shared" si="3"/>
        <v>100.00000000000003</v>
      </c>
      <c r="K148" s="68">
        <f>SUM(K2:K147)</f>
        <v>100.00000000000003</v>
      </c>
    </row>
    <row r="149" spans="1:11">
      <c r="F149" s="5"/>
      <c r="G149" s="126"/>
      <c r="H149" s="8"/>
      <c r="I149" s="5"/>
    </row>
    <row r="150" spans="1:11">
      <c r="F150" s="5"/>
      <c r="G150" s="5"/>
      <c r="H150" s="8"/>
      <c r="I150" s="5"/>
    </row>
    <row r="151" spans="1:11">
      <c r="F151" s="5"/>
      <c r="G151" s="5"/>
      <c r="H151" s="8"/>
      <c r="I151" s="5"/>
    </row>
    <row r="152" spans="1:11">
      <c r="F152" s="5"/>
      <c r="G152" s="5"/>
      <c r="H152" s="8"/>
      <c r="I152" s="5"/>
    </row>
    <row r="153" spans="1:11">
      <c r="F153" s="5"/>
      <c r="G153" s="5"/>
      <c r="H153" s="8"/>
      <c r="I153" s="5"/>
    </row>
    <row r="154" spans="1:11">
      <c r="F154" s="5"/>
      <c r="G154" s="5"/>
      <c r="H154" s="8"/>
      <c r="I154" s="5"/>
    </row>
    <row r="155" spans="1:11">
      <c r="F155" s="5"/>
      <c r="G155" s="5"/>
      <c r="H155" s="8"/>
      <c r="I155" s="5"/>
    </row>
    <row r="156" spans="1:11">
      <c r="F156" s="5"/>
      <c r="G156" s="5"/>
      <c r="H156" s="8"/>
      <c r="I156" s="5"/>
    </row>
    <row r="157" spans="1:11">
      <c r="F157" s="5"/>
      <c r="G157" s="5"/>
      <c r="H157" s="8"/>
      <c r="I157" s="5"/>
    </row>
    <row r="158" spans="1:11">
      <c r="F158" s="5"/>
      <c r="G158" s="5"/>
      <c r="H158" s="8"/>
      <c r="I158" s="5"/>
    </row>
    <row r="159" spans="1:11">
      <c r="F159" s="5"/>
      <c r="G159" s="5"/>
      <c r="H159" s="8"/>
      <c r="I159" s="5"/>
    </row>
    <row r="160" spans="1:11">
      <c r="F160" s="5"/>
      <c r="G160" s="5"/>
      <c r="H160" s="8"/>
      <c r="I160" s="5"/>
    </row>
    <row r="161" spans="6:9">
      <c r="F161" s="5"/>
      <c r="G161" s="5"/>
      <c r="H161" s="8"/>
      <c r="I161" s="5"/>
    </row>
    <row r="162" spans="6:9">
      <c r="F162" s="5"/>
      <c r="G162" s="5"/>
      <c r="H162" s="8"/>
      <c r="I162" s="5"/>
    </row>
    <row r="163" spans="6:9">
      <c r="F163" s="5"/>
      <c r="G163" s="5"/>
      <c r="H163" s="8"/>
      <c r="I163" s="5"/>
    </row>
    <row r="164" spans="6:9">
      <c r="F164" s="5"/>
      <c r="G164" s="5"/>
      <c r="H164" s="8"/>
      <c r="I164" s="5"/>
    </row>
    <row r="165" spans="6:9">
      <c r="F165" s="5"/>
      <c r="G165" s="5"/>
      <c r="H165" s="8"/>
      <c r="I165" s="5"/>
    </row>
    <row r="166" spans="6:9">
      <c r="F166" s="5"/>
      <c r="G166" s="5"/>
      <c r="H166" s="8"/>
      <c r="I166" s="5"/>
    </row>
    <row r="167" spans="6:9">
      <c r="I167" s="5"/>
    </row>
  </sheetData>
  <autoFilter ref="E1:E167"/>
  <phoneticPr fontId="7" type="noConversion"/>
  <printOptions horizontalCentered="1" verticalCentered="1"/>
  <pageMargins left="0" right="0" top="0.39370078740157483" bottom="0.39370078740157483" header="0.39370078740157483" footer="0.39370078740157483"/>
  <pageSetup paperSize="8" scale="60" orientation="portrait" verticalDpi="0" r:id="rId1"/>
  <headerFooter>
    <oddHeader>&amp;C&amp;"Times New Roman,Normal"&amp;12Score global - MERRI 2015</oddHeader>
    <oddFooter>&amp;LDGOS PF4&amp;R08/06/2015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1"/>
  <sheetViews>
    <sheetView tabSelected="1" topLeftCell="B1" workbookViewId="0">
      <selection activeCell="B1" sqref="B1:G149"/>
    </sheetView>
  </sheetViews>
  <sheetFormatPr baseColWidth="10" defaultColWidth="9.140625" defaultRowHeight="15.75"/>
  <cols>
    <col min="1" max="1" width="14.28515625" style="4" hidden="1" customWidth="1"/>
    <col min="2" max="2" width="81.85546875" style="4" customWidth="1"/>
    <col min="3" max="3" width="41.5703125" style="4" customWidth="1"/>
    <col min="4" max="4" width="10.42578125" style="4" customWidth="1"/>
    <col min="5" max="5" width="17.7109375" style="4" customWidth="1"/>
    <col min="6" max="6" width="17.7109375" style="94" customWidth="1"/>
    <col min="7" max="7" width="21.28515625" style="93" customWidth="1"/>
    <col min="8" max="16384" width="9.140625" style="4"/>
  </cols>
  <sheetData>
    <row r="1" spans="1:7" s="7" customFormat="1" ht="83.25" customHeight="1">
      <c r="A1" s="95" t="s">
        <v>93</v>
      </c>
      <c r="B1" s="96" t="s">
        <v>284</v>
      </c>
      <c r="C1" s="96" t="s">
        <v>283</v>
      </c>
      <c r="D1" s="96" t="s">
        <v>285</v>
      </c>
      <c r="E1" s="97" t="s">
        <v>338</v>
      </c>
      <c r="F1" s="125" t="s">
        <v>344</v>
      </c>
      <c r="G1" s="97" t="s">
        <v>339</v>
      </c>
    </row>
    <row r="2" spans="1:7" ht="20.25">
      <c r="A2" s="98" t="s">
        <v>205</v>
      </c>
      <c r="B2" s="99" t="s">
        <v>206</v>
      </c>
      <c r="C2" s="99" t="s">
        <v>13</v>
      </c>
      <c r="D2" s="99" t="s">
        <v>292</v>
      </c>
      <c r="E2" s="100">
        <v>0</v>
      </c>
      <c r="F2" s="101">
        <v>24.787488393274554</v>
      </c>
      <c r="G2" s="102">
        <f>$G$149/$F$149*F2</f>
        <v>379357969.57118446</v>
      </c>
    </row>
    <row r="3" spans="1:7" ht="20.25">
      <c r="A3" s="103" t="s">
        <v>179</v>
      </c>
      <c r="B3" s="104" t="s">
        <v>180</v>
      </c>
      <c r="C3" s="104" t="s">
        <v>8</v>
      </c>
      <c r="D3" s="104" t="s">
        <v>292</v>
      </c>
      <c r="E3" s="105">
        <v>0</v>
      </c>
      <c r="F3" s="101">
        <v>5.4719901835628688</v>
      </c>
      <c r="G3" s="102">
        <f>$G$149/$F$149*F3</f>
        <v>83745599.901645914</v>
      </c>
    </row>
    <row r="4" spans="1:7" ht="20.25">
      <c r="A4" s="103" t="s">
        <v>42</v>
      </c>
      <c r="B4" s="104" t="s">
        <v>43</v>
      </c>
      <c r="C4" s="104" t="s">
        <v>6</v>
      </c>
      <c r="D4" s="104" t="s">
        <v>292</v>
      </c>
      <c r="E4" s="105">
        <v>0</v>
      </c>
      <c r="F4" s="101">
        <v>4.3224424960476124</v>
      </c>
      <c r="G4" s="102">
        <f>$G$149/$F$149*F4</f>
        <v>66152446.866449341</v>
      </c>
    </row>
    <row r="5" spans="1:7" ht="20.25">
      <c r="A5" s="103" t="s">
        <v>135</v>
      </c>
      <c r="B5" s="104" t="s">
        <v>136</v>
      </c>
      <c r="C5" s="104" t="s">
        <v>9</v>
      </c>
      <c r="D5" s="104" t="s">
        <v>292</v>
      </c>
      <c r="E5" s="105">
        <v>0</v>
      </c>
      <c r="F5" s="101">
        <v>4.2710489348295058</v>
      </c>
      <c r="G5" s="102">
        <f>$G$149/$F$149*F5</f>
        <v>65365898.559359737</v>
      </c>
    </row>
    <row r="6" spans="1:7" ht="20.25">
      <c r="A6" s="103" t="s">
        <v>86</v>
      </c>
      <c r="B6" s="104" t="s">
        <v>275</v>
      </c>
      <c r="C6" s="104" t="s">
        <v>19</v>
      </c>
      <c r="D6" s="104" t="s">
        <v>292</v>
      </c>
      <c r="E6" s="105">
        <v>0</v>
      </c>
      <c r="F6" s="101">
        <v>3.9454802474255981</v>
      </c>
      <c r="G6" s="102">
        <f>$G$149/$F$149*F6</f>
        <v>60383260.776541352</v>
      </c>
    </row>
    <row r="7" spans="1:7" ht="20.25">
      <c r="A7" s="103" t="s">
        <v>182</v>
      </c>
      <c r="B7" s="104" t="s">
        <v>183</v>
      </c>
      <c r="C7" s="104" t="s">
        <v>11</v>
      </c>
      <c r="D7" s="104" t="s">
        <v>292</v>
      </c>
      <c r="E7" s="105">
        <v>0</v>
      </c>
      <c r="F7" s="101">
        <v>3.2266457781120539</v>
      </c>
      <c r="G7" s="102">
        <f>$G$149/$F$149*F7</f>
        <v>49381920.890465803</v>
      </c>
    </row>
    <row r="8" spans="1:7" ht="20.25">
      <c r="A8" s="103" t="s">
        <v>76</v>
      </c>
      <c r="B8" s="104" t="s">
        <v>77</v>
      </c>
      <c r="C8" s="104" t="s">
        <v>75</v>
      </c>
      <c r="D8" s="104" t="s">
        <v>292</v>
      </c>
      <c r="E8" s="105">
        <v>0</v>
      </c>
      <c r="F8" s="101">
        <v>3.1891548609829372</v>
      </c>
      <c r="G8" s="102">
        <f>$G$149/$F$149*F8</f>
        <v>48808144.395896785</v>
      </c>
    </row>
    <row r="9" spans="1:7" ht="20.25">
      <c r="A9" s="103" t="s">
        <v>108</v>
      </c>
      <c r="B9" s="104" t="s">
        <v>109</v>
      </c>
      <c r="C9" s="104" t="s">
        <v>12</v>
      </c>
      <c r="D9" s="104" t="s">
        <v>292</v>
      </c>
      <c r="E9" s="105">
        <v>0</v>
      </c>
      <c r="F9" s="101">
        <v>2.8022848942082987</v>
      </c>
      <c r="G9" s="102">
        <f>$G$149/$F$149*F9</f>
        <v>42887326.491509244</v>
      </c>
    </row>
    <row r="10" spans="1:7" ht="20.25">
      <c r="A10" s="103" t="s">
        <v>23</v>
      </c>
      <c r="B10" s="104" t="s">
        <v>24</v>
      </c>
      <c r="C10" s="104" t="s">
        <v>25</v>
      </c>
      <c r="D10" s="104" t="s">
        <v>292</v>
      </c>
      <c r="E10" s="105">
        <v>0</v>
      </c>
      <c r="F10" s="101">
        <v>2.6346112456002366</v>
      </c>
      <c r="G10" s="102">
        <f>$G$149/$F$149*F10</f>
        <v>40321179.656567901</v>
      </c>
    </row>
    <row r="11" spans="1:7" ht="20.25">
      <c r="A11" s="106" t="s">
        <v>22</v>
      </c>
      <c r="B11" s="107" t="s">
        <v>332</v>
      </c>
      <c r="C11" s="107" t="s">
        <v>15</v>
      </c>
      <c r="D11" s="107" t="s">
        <v>292</v>
      </c>
      <c r="E11" s="108">
        <v>0</v>
      </c>
      <c r="F11" s="101">
        <v>2.2187508850390709</v>
      </c>
      <c r="G11" s="102">
        <f>$G$149/$F$149*F11</f>
        <v>33956680.780980788</v>
      </c>
    </row>
    <row r="12" spans="1:7" ht="20.25">
      <c r="A12" s="103" t="s">
        <v>102</v>
      </c>
      <c r="B12" s="104" t="s">
        <v>103</v>
      </c>
      <c r="C12" s="104" t="s">
        <v>8</v>
      </c>
      <c r="D12" s="104" t="s">
        <v>292</v>
      </c>
      <c r="E12" s="105">
        <v>0</v>
      </c>
      <c r="F12" s="101">
        <v>2.0975159712837472</v>
      </c>
      <c r="G12" s="102">
        <f>$G$149/$F$149*F12</f>
        <v>32101251.542097684</v>
      </c>
    </row>
    <row r="13" spans="1:7" ht="20.25">
      <c r="A13" s="103" t="s">
        <v>98</v>
      </c>
      <c r="B13" s="104" t="s">
        <v>99</v>
      </c>
      <c r="C13" s="104" t="s">
        <v>7</v>
      </c>
      <c r="D13" s="104" t="s">
        <v>292</v>
      </c>
      <c r="E13" s="105">
        <v>0</v>
      </c>
      <c r="F13" s="101">
        <v>1.9910464579570577</v>
      </c>
      <c r="G13" s="102">
        <f>$G$149/$F$149*F13</f>
        <v>30471798.095422387</v>
      </c>
    </row>
    <row r="14" spans="1:7" ht="20.25">
      <c r="A14" s="103" t="s">
        <v>263</v>
      </c>
      <c r="B14" s="104" t="s">
        <v>293</v>
      </c>
      <c r="C14" s="104" t="s">
        <v>13</v>
      </c>
      <c r="D14" s="104" t="s">
        <v>14</v>
      </c>
      <c r="E14" s="105">
        <v>0</v>
      </c>
      <c r="F14" s="101">
        <v>1.8837884356091914</v>
      </c>
      <c r="G14" s="102">
        <f>$G$149/$F$149*F14</f>
        <v>28830276.980715692</v>
      </c>
    </row>
    <row r="15" spans="1:7" ht="20.25">
      <c r="A15" s="103" t="s">
        <v>161</v>
      </c>
      <c r="B15" s="104" t="s">
        <v>162</v>
      </c>
      <c r="C15" s="104" t="s">
        <v>160</v>
      </c>
      <c r="D15" s="104" t="s">
        <v>292</v>
      </c>
      <c r="E15" s="105">
        <v>0</v>
      </c>
      <c r="F15" s="101">
        <v>1.8753614003614141</v>
      </c>
      <c r="G15" s="102">
        <f>$G$149/$F$149*F15</f>
        <v>28701306.149529383</v>
      </c>
    </row>
    <row r="16" spans="1:7" ht="20.25">
      <c r="A16" s="103" t="s">
        <v>100</v>
      </c>
      <c r="B16" s="104" t="s">
        <v>101</v>
      </c>
      <c r="C16" s="104" t="s">
        <v>66</v>
      </c>
      <c r="D16" s="104" t="s">
        <v>292</v>
      </c>
      <c r="E16" s="105">
        <v>0</v>
      </c>
      <c r="F16" s="101">
        <v>1.7832926791414283</v>
      </c>
      <c r="G16" s="102">
        <f>$G$149/$F$149*F16</f>
        <v>27292248.37857322</v>
      </c>
    </row>
    <row r="17" spans="1:7" ht="20.25">
      <c r="A17" s="103" t="s">
        <v>51</v>
      </c>
      <c r="B17" s="104" t="s">
        <v>52</v>
      </c>
      <c r="C17" s="104" t="s">
        <v>17</v>
      </c>
      <c r="D17" s="104" t="s">
        <v>292</v>
      </c>
      <c r="E17" s="105">
        <v>0</v>
      </c>
      <c r="F17" s="101">
        <v>1.7185441423205694</v>
      </c>
      <c r="G17" s="102">
        <f>$G$149/$F$149*F17</f>
        <v>26301310.003883731</v>
      </c>
    </row>
    <row r="18" spans="1:7" ht="20.25">
      <c r="A18" s="103" t="s">
        <v>214</v>
      </c>
      <c r="B18" s="104" t="s">
        <v>215</v>
      </c>
      <c r="C18" s="104" t="s">
        <v>18</v>
      </c>
      <c r="D18" s="104" t="s">
        <v>292</v>
      </c>
      <c r="E18" s="105">
        <v>0</v>
      </c>
      <c r="F18" s="101">
        <v>1.6729269881296391</v>
      </c>
      <c r="G18" s="102">
        <f>$G$149/$F$149*F18</f>
        <v>25603166.217917003</v>
      </c>
    </row>
    <row r="19" spans="1:7" ht="20.25">
      <c r="A19" s="106" t="s">
        <v>21</v>
      </c>
      <c r="B19" s="107" t="s">
        <v>331</v>
      </c>
      <c r="C19" s="107" t="s">
        <v>6</v>
      </c>
      <c r="D19" s="107" t="s">
        <v>292</v>
      </c>
      <c r="E19" s="105">
        <v>0</v>
      </c>
      <c r="F19" s="101">
        <v>1.6302546990315128</v>
      </c>
      <c r="G19" s="102">
        <f>$G$149/$F$149*F19</f>
        <v>24950091.864744052</v>
      </c>
    </row>
    <row r="20" spans="1:7" ht="20.25">
      <c r="A20" s="103" t="s">
        <v>26</v>
      </c>
      <c r="B20" s="104" t="s">
        <v>313</v>
      </c>
      <c r="C20" s="104" t="s">
        <v>13</v>
      </c>
      <c r="D20" s="104" t="s">
        <v>14</v>
      </c>
      <c r="E20" s="105">
        <v>0</v>
      </c>
      <c r="F20" s="101">
        <v>1.5426718988059758</v>
      </c>
      <c r="G20" s="102">
        <f>$G$149/$F$149*F20</f>
        <v>23609688.483176231</v>
      </c>
    </row>
    <row r="21" spans="1:7" ht="20.25">
      <c r="A21" s="103" t="s">
        <v>224</v>
      </c>
      <c r="B21" s="104" t="s">
        <v>225</v>
      </c>
      <c r="C21" s="104" t="s">
        <v>10</v>
      </c>
      <c r="D21" s="104" t="s">
        <v>292</v>
      </c>
      <c r="E21" s="105">
        <v>0</v>
      </c>
      <c r="F21" s="101">
        <v>1.540344607898853</v>
      </c>
      <c r="G21" s="102">
        <f>$G$149/$F$149*F21</f>
        <v>23574070.661026604</v>
      </c>
    </row>
    <row r="22" spans="1:7" ht="20.25">
      <c r="A22" s="103" t="s">
        <v>113</v>
      </c>
      <c r="B22" s="104" t="s">
        <v>114</v>
      </c>
      <c r="C22" s="104" t="s">
        <v>12</v>
      </c>
      <c r="D22" s="104" t="s">
        <v>292</v>
      </c>
      <c r="E22" s="105">
        <v>0</v>
      </c>
      <c r="F22" s="101">
        <v>1.5163959005790957</v>
      </c>
      <c r="G22" s="102">
        <f>$G$149/$F$149*F22</f>
        <v>23207549.74375841</v>
      </c>
    </row>
    <row r="23" spans="1:7" ht="20.25">
      <c r="A23" s="103" t="s">
        <v>61</v>
      </c>
      <c r="B23" s="104" t="s">
        <v>62</v>
      </c>
      <c r="C23" s="104" t="s">
        <v>63</v>
      </c>
      <c r="D23" s="104" t="s">
        <v>292</v>
      </c>
      <c r="E23" s="105">
        <v>0</v>
      </c>
      <c r="F23" s="101">
        <v>1.4494405839435098</v>
      </c>
      <c r="G23" s="102">
        <f>$G$149/$F$149*F23</f>
        <v>22182837.898496859</v>
      </c>
    </row>
    <row r="24" spans="1:7" ht="20.25">
      <c r="A24" s="103" t="s">
        <v>44</v>
      </c>
      <c r="B24" s="104" t="s">
        <v>45</v>
      </c>
      <c r="C24" s="104" t="s">
        <v>16</v>
      </c>
      <c r="D24" s="104" t="s">
        <v>292</v>
      </c>
      <c r="E24" s="105">
        <v>0</v>
      </c>
      <c r="F24" s="101">
        <v>1.3673605935047335</v>
      </c>
      <c r="G24" s="102">
        <f>$G$149/$F$149*F24</f>
        <v>20926651.792778913</v>
      </c>
    </row>
    <row r="25" spans="1:7" ht="20.25">
      <c r="A25" s="103" t="s">
        <v>71</v>
      </c>
      <c r="B25" s="104" t="s">
        <v>72</v>
      </c>
      <c r="C25" s="104" t="s">
        <v>11</v>
      </c>
      <c r="D25" s="104" t="s">
        <v>292</v>
      </c>
      <c r="E25" s="105">
        <v>0</v>
      </c>
      <c r="F25" s="101">
        <v>1.3596020702897986</v>
      </c>
      <c r="G25" s="102">
        <f>$G$149/$F$149*F25</f>
        <v>20807912.146107521</v>
      </c>
    </row>
    <row r="26" spans="1:7" ht="20.25">
      <c r="A26" s="103" t="s">
        <v>240</v>
      </c>
      <c r="B26" s="104" t="s">
        <v>241</v>
      </c>
      <c r="C26" s="104" t="s">
        <v>50</v>
      </c>
      <c r="D26" s="104" t="s">
        <v>292</v>
      </c>
      <c r="E26" s="105">
        <v>0</v>
      </c>
      <c r="F26" s="101">
        <v>1.3293636545918577</v>
      </c>
      <c r="G26" s="102">
        <f>$G$149/$F$149*F26</f>
        <v>20345130.931640763</v>
      </c>
    </row>
    <row r="27" spans="1:7" ht="20.25">
      <c r="A27" s="103" t="s">
        <v>67</v>
      </c>
      <c r="B27" s="104" t="s">
        <v>68</v>
      </c>
      <c r="C27" s="104" t="s">
        <v>7</v>
      </c>
      <c r="D27" s="104" t="s">
        <v>292</v>
      </c>
      <c r="E27" s="105">
        <v>0</v>
      </c>
      <c r="F27" s="101">
        <v>1.2983769813761921</v>
      </c>
      <c r="G27" s="102">
        <f>$G$149/$F$149*F27</f>
        <v>19870898.074791491</v>
      </c>
    </row>
    <row r="28" spans="1:7" ht="20.25">
      <c r="A28" s="103" t="s">
        <v>117</v>
      </c>
      <c r="B28" s="104" t="s">
        <v>118</v>
      </c>
      <c r="C28" s="104" t="s">
        <v>119</v>
      </c>
      <c r="D28" s="104" t="s">
        <v>292</v>
      </c>
      <c r="E28" s="105">
        <v>0</v>
      </c>
      <c r="F28" s="101">
        <v>1.251463624912807</v>
      </c>
      <c r="G28" s="102">
        <f>$G$149/$F$149*F28</f>
        <v>19152916.673394337</v>
      </c>
    </row>
    <row r="29" spans="1:7" ht="20.25">
      <c r="A29" s="103" t="s">
        <v>106</v>
      </c>
      <c r="B29" s="104" t="s">
        <v>107</v>
      </c>
      <c r="C29" s="104" t="s">
        <v>8</v>
      </c>
      <c r="D29" s="104" t="s">
        <v>292</v>
      </c>
      <c r="E29" s="105">
        <v>0</v>
      </c>
      <c r="F29" s="101">
        <v>1.2345749196645817</v>
      </c>
      <c r="G29" s="102">
        <f>$G$149/$F$149*F29</f>
        <v>18894444.946448766</v>
      </c>
    </row>
    <row r="30" spans="1:7" ht="20.25">
      <c r="A30" s="103" t="s">
        <v>242</v>
      </c>
      <c r="B30" s="104" t="s">
        <v>243</v>
      </c>
      <c r="C30" s="104" t="s">
        <v>244</v>
      </c>
      <c r="D30" s="104" t="s">
        <v>292</v>
      </c>
      <c r="E30" s="105">
        <v>0</v>
      </c>
      <c r="F30" s="101">
        <v>1.0671090260573788</v>
      </c>
      <c r="G30" s="102">
        <f>$G$149/$F$149*F30</f>
        <v>16331477.679926936</v>
      </c>
    </row>
    <row r="31" spans="1:7" ht="20.25">
      <c r="A31" s="103" t="s">
        <v>207</v>
      </c>
      <c r="B31" s="104" t="s">
        <v>208</v>
      </c>
      <c r="C31" s="104" t="s">
        <v>13</v>
      </c>
      <c r="D31" s="104" t="s">
        <v>209</v>
      </c>
      <c r="E31" s="105">
        <v>0</v>
      </c>
      <c r="F31" s="101">
        <v>0.8570026640093199</v>
      </c>
      <c r="G31" s="102">
        <f>$G$149/$F$149*F31</f>
        <v>13115923.056725748</v>
      </c>
    </row>
    <row r="32" spans="1:7" ht="20.25">
      <c r="A32" s="103" t="s">
        <v>175</v>
      </c>
      <c r="B32" s="104" t="s">
        <v>176</v>
      </c>
      <c r="C32" s="104" t="s">
        <v>8</v>
      </c>
      <c r="D32" s="104" t="s">
        <v>14</v>
      </c>
      <c r="E32" s="105">
        <v>0</v>
      </c>
      <c r="F32" s="101">
        <v>0.68877589237463699</v>
      </c>
      <c r="G32" s="102">
        <f>$G$149/$F$149*F32</f>
        <v>10541310.998322766</v>
      </c>
    </row>
    <row r="33" spans="1:7" ht="20.25">
      <c r="A33" s="106" t="s">
        <v>299</v>
      </c>
      <c r="B33" s="107" t="s">
        <v>306</v>
      </c>
      <c r="C33" s="107" t="s">
        <v>13</v>
      </c>
      <c r="D33" s="107" t="s">
        <v>37</v>
      </c>
      <c r="E33" s="108">
        <v>0</v>
      </c>
      <c r="F33" s="101">
        <v>0.62448668814350117</v>
      </c>
      <c r="G33" s="102">
        <f>$G$149/$F$149*F33</f>
        <v>9557402.4394754674</v>
      </c>
    </row>
    <row r="34" spans="1:7" ht="20.25">
      <c r="A34" s="103" t="s">
        <v>33</v>
      </c>
      <c r="B34" s="104" t="s">
        <v>34</v>
      </c>
      <c r="C34" s="104" t="s">
        <v>6</v>
      </c>
      <c r="D34" s="104" t="s">
        <v>14</v>
      </c>
      <c r="E34" s="105">
        <v>0</v>
      </c>
      <c r="F34" s="101">
        <v>0.55165248524770716</v>
      </c>
      <c r="G34" s="102">
        <f>$G$149/$F$149*F34</f>
        <v>8442717.6885435879</v>
      </c>
    </row>
    <row r="35" spans="1:7" ht="20.25">
      <c r="A35" s="106" t="s">
        <v>300</v>
      </c>
      <c r="B35" s="107" t="s">
        <v>307</v>
      </c>
      <c r="C35" s="107" t="s">
        <v>9</v>
      </c>
      <c r="D35" s="107" t="s">
        <v>37</v>
      </c>
      <c r="E35" s="108">
        <v>0</v>
      </c>
      <c r="F35" s="101">
        <v>0.47127737683671711</v>
      </c>
      <c r="G35" s="102">
        <f>$G$149/$F$149*F35</f>
        <v>7212623.8021807438</v>
      </c>
    </row>
    <row r="36" spans="1:7" ht="20.25">
      <c r="A36" s="109" t="s">
        <v>294</v>
      </c>
      <c r="B36" s="110" t="s">
        <v>323</v>
      </c>
      <c r="C36" s="110" t="s">
        <v>12</v>
      </c>
      <c r="D36" s="110" t="s">
        <v>14</v>
      </c>
      <c r="E36" s="105">
        <v>0</v>
      </c>
      <c r="F36" s="101">
        <v>0.44493260236423138</v>
      </c>
      <c r="G36" s="102">
        <f>$G$149/$F$149*F36</f>
        <v>6809432.4826679286</v>
      </c>
    </row>
    <row r="37" spans="1:7" ht="20.25">
      <c r="A37" s="103" t="s">
        <v>200</v>
      </c>
      <c r="B37" s="104" t="s">
        <v>312</v>
      </c>
      <c r="C37" s="104" t="s">
        <v>13</v>
      </c>
      <c r="D37" s="104" t="s">
        <v>20</v>
      </c>
      <c r="E37" s="105">
        <v>0</v>
      </c>
      <c r="F37" s="101">
        <v>0.3983665521297205</v>
      </c>
      <c r="G37" s="102">
        <f>$G$149/$F$149*F37</f>
        <v>6096766.3993745996</v>
      </c>
    </row>
    <row r="38" spans="1:7" ht="20.25">
      <c r="A38" s="103" t="s">
        <v>82</v>
      </c>
      <c r="B38" s="104" t="s">
        <v>83</v>
      </c>
      <c r="C38" s="104" t="s">
        <v>19</v>
      </c>
      <c r="D38" s="104" t="s">
        <v>14</v>
      </c>
      <c r="E38" s="105">
        <v>0</v>
      </c>
      <c r="F38" s="101">
        <v>0.38751360038879812</v>
      </c>
      <c r="G38" s="102">
        <f>$G$149/$F$149*F38</f>
        <v>5930668.3392981514</v>
      </c>
    </row>
    <row r="39" spans="1:7" ht="20.25">
      <c r="A39" s="103" t="s">
        <v>223</v>
      </c>
      <c r="B39" s="104" t="s">
        <v>315</v>
      </c>
      <c r="C39" s="104" t="s">
        <v>13</v>
      </c>
      <c r="D39" s="104" t="s">
        <v>20</v>
      </c>
      <c r="E39" s="105">
        <v>0</v>
      </c>
      <c r="F39" s="101">
        <v>0.37444662243929355</v>
      </c>
      <c r="G39" s="102">
        <f>$G$149/$F$149*F39</f>
        <v>5730685.9068424106</v>
      </c>
    </row>
    <row r="40" spans="1:7" ht="20.25">
      <c r="A40" s="103" t="s">
        <v>133</v>
      </c>
      <c r="B40" s="104" t="s">
        <v>134</v>
      </c>
      <c r="C40" s="104" t="s">
        <v>9</v>
      </c>
      <c r="D40" s="104" t="s">
        <v>14</v>
      </c>
      <c r="E40" s="105">
        <v>0</v>
      </c>
      <c r="F40" s="101">
        <v>0.3717243589897769</v>
      </c>
      <c r="G40" s="102">
        <f>$G$149/$F$149*F40</f>
        <v>5689023.2616214985</v>
      </c>
    </row>
    <row r="41" spans="1:7" ht="20.25">
      <c r="A41" s="103" t="s">
        <v>78</v>
      </c>
      <c r="B41" s="104" t="s">
        <v>79</v>
      </c>
      <c r="C41" s="104" t="s">
        <v>75</v>
      </c>
      <c r="D41" s="104" t="s">
        <v>14</v>
      </c>
      <c r="E41" s="105">
        <v>0</v>
      </c>
      <c r="F41" s="101">
        <v>0.34047656363372936</v>
      </c>
      <c r="G41" s="102">
        <f>$G$149/$F$149*F41</f>
        <v>5210794.0835873736</v>
      </c>
    </row>
    <row r="42" spans="1:7" ht="20.25">
      <c r="A42" s="103" t="s">
        <v>29</v>
      </c>
      <c r="B42" s="104" t="s">
        <v>30</v>
      </c>
      <c r="C42" s="104" t="s">
        <v>6</v>
      </c>
      <c r="D42" s="104" t="s">
        <v>14</v>
      </c>
      <c r="E42" s="105">
        <v>0</v>
      </c>
      <c r="F42" s="101">
        <v>0.33737531062176601</v>
      </c>
      <c r="G42" s="102">
        <f>$G$149/$F$149*F42</f>
        <v>5163331.2254276844</v>
      </c>
    </row>
    <row r="43" spans="1:7" ht="20.25">
      <c r="A43" s="103" t="s">
        <v>87</v>
      </c>
      <c r="B43" s="104" t="s">
        <v>286</v>
      </c>
      <c r="C43" s="104" t="s">
        <v>11</v>
      </c>
      <c r="D43" s="104" t="s">
        <v>14</v>
      </c>
      <c r="E43" s="105">
        <v>0</v>
      </c>
      <c r="F43" s="101">
        <v>0.32811933414245575</v>
      </c>
      <c r="G43" s="102">
        <f>$G$149/$F$149*F43</f>
        <v>5021673.9349479247</v>
      </c>
    </row>
    <row r="44" spans="1:7" ht="20.25">
      <c r="A44" s="111" t="s">
        <v>305</v>
      </c>
      <c r="B44" s="107" t="s">
        <v>295</v>
      </c>
      <c r="C44" s="107" t="s">
        <v>13</v>
      </c>
      <c r="D44" s="107" t="s">
        <v>37</v>
      </c>
      <c r="E44" s="108">
        <v>0</v>
      </c>
      <c r="F44" s="101">
        <v>0.3197220191935895</v>
      </c>
      <c r="G44" s="102">
        <f>$G$149/$F$149*F44</f>
        <v>4893157.9555025855</v>
      </c>
    </row>
    <row r="45" spans="1:7" ht="20.25">
      <c r="A45" s="103" t="s">
        <v>264</v>
      </c>
      <c r="B45" s="104" t="s">
        <v>318</v>
      </c>
      <c r="C45" s="104" t="s">
        <v>13</v>
      </c>
      <c r="D45" s="104" t="s">
        <v>20</v>
      </c>
      <c r="E45" s="105">
        <v>0</v>
      </c>
      <c r="F45" s="101">
        <v>0.31418580730643997</v>
      </c>
      <c r="G45" s="102">
        <f>$G$149/$F$149*F45</f>
        <v>4808429.4800998596</v>
      </c>
    </row>
    <row r="46" spans="1:7" ht="20.25">
      <c r="A46" s="103" t="s">
        <v>195</v>
      </c>
      <c r="B46" s="104" t="s">
        <v>196</v>
      </c>
      <c r="C46" s="104" t="s">
        <v>13</v>
      </c>
      <c r="D46" s="104" t="s">
        <v>37</v>
      </c>
      <c r="E46" s="105">
        <v>0</v>
      </c>
      <c r="F46" s="101">
        <v>0.31023316534768536</v>
      </c>
      <c r="G46" s="102">
        <f>$G$149/$F$149*F46</f>
        <v>4747936.6135324724</v>
      </c>
    </row>
    <row r="47" spans="1:7" ht="20.25">
      <c r="A47" s="103" t="s">
        <v>27</v>
      </c>
      <c r="B47" s="104" t="s">
        <v>329</v>
      </c>
      <c r="C47" s="104" t="s">
        <v>28</v>
      </c>
      <c r="D47" s="104" t="s">
        <v>292</v>
      </c>
      <c r="E47" s="105">
        <v>0</v>
      </c>
      <c r="F47" s="101">
        <v>0.28083570262995416</v>
      </c>
      <c r="G47" s="102">
        <f>$G$149/$F$149*F47</f>
        <v>4298025.6911265971</v>
      </c>
    </row>
    <row r="48" spans="1:7" ht="20.25">
      <c r="A48" s="103" t="s">
        <v>53</v>
      </c>
      <c r="B48" s="104" t="s">
        <v>54</v>
      </c>
      <c r="C48" s="104" t="s">
        <v>17</v>
      </c>
      <c r="D48" s="104" t="s">
        <v>14</v>
      </c>
      <c r="E48" s="105">
        <v>0</v>
      </c>
      <c r="F48" s="101">
        <v>0.27902783078739202</v>
      </c>
      <c r="G48" s="102">
        <f>$G$149/$F$149*F48</f>
        <v>4270357.2730699545</v>
      </c>
    </row>
    <row r="49" spans="1:7" ht="20.25">
      <c r="A49" s="111" t="s">
        <v>301</v>
      </c>
      <c r="B49" s="107" t="s">
        <v>297</v>
      </c>
      <c r="C49" s="107" t="s">
        <v>13</v>
      </c>
      <c r="D49" s="107" t="s">
        <v>198</v>
      </c>
      <c r="E49" s="108">
        <v>1</v>
      </c>
      <c r="F49" s="101">
        <v>0.26120347270265409</v>
      </c>
      <c r="G49" s="102">
        <f>$G$149/$F$149*F49</f>
        <v>3997565.9283135184</v>
      </c>
    </row>
    <row r="50" spans="1:7" ht="20.25">
      <c r="A50" s="103" t="s">
        <v>254</v>
      </c>
      <c r="B50" s="104" t="s">
        <v>255</v>
      </c>
      <c r="C50" s="104" t="s">
        <v>13</v>
      </c>
      <c r="D50" s="104" t="s">
        <v>37</v>
      </c>
      <c r="E50" s="105">
        <v>0</v>
      </c>
      <c r="F50" s="101">
        <v>0.2408480187408033</v>
      </c>
      <c r="G50" s="102">
        <f>$G$149/$F$149*F50</f>
        <v>3686037.6458933195</v>
      </c>
    </row>
    <row r="51" spans="1:7" ht="20.25">
      <c r="A51" s="103" t="s">
        <v>46</v>
      </c>
      <c r="B51" s="104" t="s">
        <v>47</v>
      </c>
      <c r="C51" s="104" t="s">
        <v>16</v>
      </c>
      <c r="D51" s="104" t="s">
        <v>14</v>
      </c>
      <c r="E51" s="105">
        <v>0</v>
      </c>
      <c r="F51" s="101">
        <v>0.23534970437428199</v>
      </c>
      <c r="G51" s="102">
        <f>$G$149/$F$149*F51</f>
        <v>3601889.1698132046</v>
      </c>
    </row>
    <row r="52" spans="1:7" ht="20.25">
      <c r="A52" s="103" t="s">
        <v>123</v>
      </c>
      <c r="B52" s="104" t="s">
        <v>124</v>
      </c>
      <c r="C52" s="104" t="s">
        <v>15</v>
      </c>
      <c r="D52" s="104" t="s">
        <v>14</v>
      </c>
      <c r="E52" s="105">
        <v>0</v>
      </c>
      <c r="F52" s="101">
        <v>0.20377270287927424</v>
      </c>
      <c r="G52" s="102">
        <f>$G$149/$F$149*F52</f>
        <v>3118621.6849339139</v>
      </c>
    </row>
    <row r="53" spans="1:7" ht="20.25">
      <c r="A53" s="103" t="s">
        <v>222</v>
      </c>
      <c r="B53" s="104" t="s">
        <v>314</v>
      </c>
      <c r="C53" s="104" t="s">
        <v>13</v>
      </c>
      <c r="D53" s="104" t="s">
        <v>20</v>
      </c>
      <c r="E53" s="105">
        <v>0</v>
      </c>
      <c r="F53" s="101">
        <v>0.20113341575297286</v>
      </c>
      <c r="G53" s="102">
        <f>$G$149/$F$149*F53</f>
        <v>3078228.9436660768</v>
      </c>
    </row>
    <row r="54" spans="1:7" ht="20.25">
      <c r="A54" s="103" t="s">
        <v>110</v>
      </c>
      <c r="B54" s="104" t="s">
        <v>308</v>
      </c>
      <c r="C54" s="104" t="s">
        <v>66</v>
      </c>
      <c r="D54" s="104" t="s">
        <v>292</v>
      </c>
      <c r="E54" s="105">
        <v>0</v>
      </c>
      <c r="F54" s="101">
        <v>0.19790613003936389</v>
      </c>
      <c r="G54" s="102">
        <f>$G$149/$F$149*F54</f>
        <v>3028837.2289382154</v>
      </c>
    </row>
    <row r="55" spans="1:7" ht="20.25">
      <c r="A55" s="103" t="s">
        <v>201</v>
      </c>
      <c r="B55" s="104" t="s">
        <v>202</v>
      </c>
      <c r="C55" s="104" t="s">
        <v>13</v>
      </c>
      <c r="D55" s="104" t="s">
        <v>37</v>
      </c>
      <c r="E55" s="105">
        <v>0</v>
      </c>
      <c r="F55" s="101">
        <v>0.19414477219593368</v>
      </c>
      <c r="G55" s="102">
        <f>$G$149/$F$149*F55</f>
        <v>2971271.8535490138</v>
      </c>
    </row>
    <row r="56" spans="1:7" ht="20.25">
      <c r="A56" s="103" t="s">
        <v>199</v>
      </c>
      <c r="B56" s="104" t="s">
        <v>311</v>
      </c>
      <c r="C56" s="104" t="s">
        <v>13</v>
      </c>
      <c r="D56" s="104" t="s">
        <v>20</v>
      </c>
      <c r="E56" s="105">
        <v>0</v>
      </c>
      <c r="F56" s="101">
        <v>0.1840447198882286</v>
      </c>
      <c r="G56" s="102">
        <f>$G$149/$F$149*F56</f>
        <v>2816696.4776487532</v>
      </c>
    </row>
    <row r="57" spans="1:7" ht="20.25">
      <c r="A57" s="112" t="s">
        <v>197</v>
      </c>
      <c r="B57" s="104" t="s">
        <v>310</v>
      </c>
      <c r="C57" s="104" t="s">
        <v>13</v>
      </c>
      <c r="D57" s="104" t="s">
        <v>198</v>
      </c>
      <c r="E57" s="105">
        <v>0</v>
      </c>
      <c r="F57" s="101">
        <v>0.18279564622398897</v>
      </c>
      <c r="G57" s="102">
        <f>$G$149/$F$149*F57</f>
        <v>2797580.1379215163</v>
      </c>
    </row>
    <row r="58" spans="1:7" ht="20.25">
      <c r="A58" s="103" t="s">
        <v>158</v>
      </c>
      <c r="B58" s="104" t="s">
        <v>159</v>
      </c>
      <c r="C58" s="104" t="s">
        <v>160</v>
      </c>
      <c r="D58" s="104" t="s">
        <v>14</v>
      </c>
      <c r="E58" s="105">
        <v>0</v>
      </c>
      <c r="F58" s="101">
        <v>0.17804703677113642</v>
      </c>
      <c r="G58" s="102">
        <f>$G$149/$F$149*F58</f>
        <v>2724905.4557697964</v>
      </c>
    </row>
    <row r="59" spans="1:7" ht="20.25">
      <c r="A59" s="103" t="s">
        <v>210</v>
      </c>
      <c r="B59" s="104" t="s">
        <v>211</v>
      </c>
      <c r="C59" s="104" t="s">
        <v>18</v>
      </c>
      <c r="D59" s="104" t="s">
        <v>14</v>
      </c>
      <c r="E59" s="105">
        <v>0</v>
      </c>
      <c r="F59" s="101">
        <v>0.17093588755018338</v>
      </c>
      <c r="G59" s="102">
        <f>$G$149/$F$149*F59</f>
        <v>2616073.4883280927</v>
      </c>
    </row>
    <row r="60" spans="1:7" ht="20.25">
      <c r="A60" s="103" t="s">
        <v>154</v>
      </c>
      <c r="B60" s="104" t="s">
        <v>155</v>
      </c>
      <c r="C60" s="104" t="s">
        <v>9</v>
      </c>
      <c r="D60" s="104" t="s">
        <v>20</v>
      </c>
      <c r="E60" s="105">
        <v>0</v>
      </c>
      <c r="F60" s="101">
        <v>0.15645682531262831</v>
      </c>
      <c r="G60" s="102">
        <f>$G$149/$F$149*F60</f>
        <v>2394479.9341693739</v>
      </c>
    </row>
    <row r="61" spans="1:7" ht="20.25">
      <c r="A61" s="103" t="s">
        <v>141</v>
      </c>
      <c r="B61" s="104" t="s">
        <v>330</v>
      </c>
      <c r="C61" s="104" t="s">
        <v>9</v>
      </c>
      <c r="D61" s="104" t="s">
        <v>20</v>
      </c>
      <c r="E61" s="105">
        <v>0</v>
      </c>
      <c r="F61" s="101">
        <v>0.15513865849279176</v>
      </c>
      <c r="G61" s="102">
        <f>$G$149/$F$149*F61</f>
        <v>2374306.1642256239</v>
      </c>
    </row>
    <row r="62" spans="1:7" ht="20.25">
      <c r="A62" s="103" t="s">
        <v>142</v>
      </c>
      <c r="B62" s="104" t="s">
        <v>143</v>
      </c>
      <c r="C62" s="104" t="s">
        <v>9</v>
      </c>
      <c r="D62" s="104" t="s">
        <v>20</v>
      </c>
      <c r="E62" s="105">
        <v>0</v>
      </c>
      <c r="F62" s="101">
        <v>0.15261114526741332</v>
      </c>
      <c r="G62" s="102">
        <f>$G$149/$F$149*F62</f>
        <v>2335624.0569450799</v>
      </c>
    </row>
    <row r="63" spans="1:7" ht="20.25">
      <c r="A63" s="103" t="s">
        <v>96</v>
      </c>
      <c r="B63" s="104" t="s">
        <v>97</v>
      </c>
      <c r="C63" s="104" t="s">
        <v>7</v>
      </c>
      <c r="D63" s="104" t="s">
        <v>14</v>
      </c>
      <c r="E63" s="105">
        <v>0</v>
      </c>
      <c r="F63" s="101">
        <v>0.13925826576769343</v>
      </c>
      <c r="G63" s="102">
        <f>$G$149/$F$149*F63</f>
        <v>2131266.0689725336</v>
      </c>
    </row>
    <row r="64" spans="1:7" ht="20.25">
      <c r="A64" s="103" t="s">
        <v>279</v>
      </c>
      <c r="B64" s="104" t="s">
        <v>280</v>
      </c>
      <c r="C64" s="104" t="s">
        <v>281</v>
      </c>
      <c r="D64" s="104" t="s">
        <v>292</v>
      </c>
      <c r="E64" s="105">
        <v>0</v>
      </c>
      <c r="F64" s="101">
        <v>0.13215310469672098</v>
      </c>
      <c r="G64" s="102">
        <f>$G$149/$F$149*F64</f>
        <v>2022525.7466536472</v>
      </c>
    </row>
    <row r="65" spans="1:7" ht="20.25">
      <c r="A65" s="103" t="s">
        <v>132</v>
      </c>
      <c r="B65" s="104" t="s">
        <v>322</v>
      </c>
      <c r="C65" s="104" t="s">
        <v>15</v>
      </c>
      <c r="D65" s="104" t="s">
        <v>292</v>
      </c>
      <c r="E65" s="105">
        <v>0</v>
      </c>
      <c r="F65" s="101">
        <v>0.1303791887364632</v>
      </c>
      <c r="G65" s="102">
        <f>$G$149/$F$149*F65</f>
        <v>1995377.0034572249</v>
      </c>
    </row>
    <row r="66" spans="1:7" ht="20.25">
      <c r="A66" s="103" t="s">
        <v>249</v>
      </c>
      <c r="B66" s="104" t="s">
        <v>250</v>
      </c>
      <c r="C66" s="104" t="s">
        <v>13</v>
      </c>
      <c r="D66" s="104" t="s">
        <v>20</v>
      </c>
      <c r="E66" s="105">
        <v>0</v>
      </c>
      <c r="F66" s="101">
        <v>0.12168765319117131</v>
      </c>
      <c r="G66" s="102">
        <f>$G$149/$F$149*F66</f>
        <v>1862358.1503727664</v>
      </c>
    </row>
    <row r="67" spans="1:7" ht="20.25">
      <c r="A67" s="111" t="s">
        <v>304</v>
      </c>
      <c r="B67" s="107" t="s">
        <v>328</v>
      </c>
      <c r="C67" s="107" t="s">
        <v>8</v>
      </c>
      <c r="D67" s="107" t="s">
        <v>37</v>
      </c>
      <c r="E67" s="108">
        <v>0</v>
      </c>
      <c r="F67" s="101">
        <v>0.11754832417872102</v>
      </c>
      <c r="G67" s="102">
        <f>$G$149/$F$149*F67</f>
        <v>1799008.1479587946</v>
      </c>
    </row>
    <row r="68" spans="1:7" ht="20.25">
      <c r="A68" s="103" t="s">
        <v>273</v>
      </c>
      <c r="B68" s="104" t="s">
        <v>274</v>
      </c>
      <c r="C68" s="104" t="s">
        <v>278</v>
      </c>
      <c r="D68" s="104" t="s">
        <v>292</v>
      </c>
      <c r="E68" s="105">
        <v>0</v>
      </c>
      <c r="F68" s="101">
        <v>0.11126935795012007</v>
      </c>
      <c r="G68" s="102">
        <f>$G$149/$F$149*F68</f>
        <v>1702912.2530582696</v>
      </c>
    </row>
    <row r="69" spans="1:7" ht="20.25">
      <c r="A69" s="103" t="s">
        <v>104</v>
      </c>
      <c r="B69" s="104" t="s">
        <v>105</v>
      </c>
      <c r="C69" s="104" t="s">
        <v>8</v>
      </c>
      <c r="D69" s="104" t="s">
        <v>20</v>
      </c>
      <c r="E69" s="105">
        <v>0</v>
      </c>
      <c r="F69" s="101">
        <v>0.1043139386641177</v>
      </c>
      <c r="G69" s="102">
        <f>$G$149/$F$149*F69</f>
        <v>1596463.6409201382</v>
      </c>
    </row>
    <row r="70" spans="1:7" ht="20.25">
      <c r="A70" s="103" t="s">
        <v>203</v>
      </c>
      <c r="B70" s="104" t="s">
        <v>204</v>
      </c>
      <c r="C70" s="104" t="s">
        <v>13</v>
      </c>
      <c r="D70" s="104" t="s">
        <v>37</v>
      </c>
      <c r="E70" s="105">
        <v>0</v>
      </c>
      <c r="F70" s="101">
        <v>9.6940745938764575E-2</v>
      </c>
      <c r="G70" s="102">
        <f>$G$149/$F$149*F70</f>
        <v>1483621.2513577531</v>
      </c>
    </row>
    <row r="71" spans="1:7" ht="20.25">
      <c r="A71" s="103" t="s">
        <v>169</v>
      </c>
      <c r="B71" s="104" t="s">
        <v>170</v>
      </c>
      <c r="C71" s="104" t="s">
        <v>25</v>
      </c>
      <c r="D71" s="104" t="s">
        <v>14</v>
      </c>
      <c r="E71" s="105">
        <v>0</v>
      </c>
      <c r="F71" s="101">
        <v>9.6204797597507344E-2</v>
      </c>
      <c r="G71" s="102">
        <f>$G$149/$F$149*F71</f>
        <v>1472357.9937005402</v>
      </c>
    </row>
    <row r="72" spans="1:7" ht="20.25">
      <c r="A72" s="103" t="s">
        <v>236</v>
      </c>
      <c r="B72" s="104" t="s">
        <v>237</v>
      </c>
      <c r="C72" s="104" t="s">
        <v>12</v>
      </c>
      <c r="D72" s="104" t="s">
        <v>20</v>
      </c>
      <c r="E72" s="105">
        <v>0</v>
      </c>
      <c r="F72" s="101">
        <v>9.48216419815468E-2</v>
      </c>
      <c r="G72" s="102">
        <f>$G$149/$F$149*F72</f>
        <v>1451189.6083544018</v>
      </c>
    </row>
    <row r="73" spans="1:7" ht="20.25">
      <c r="A73" s="111" t="s">
        <v>303</v>
      </c>
      <c r="B73" s="107" t="s">
        <v>327</v>
      </c>
      <c r="C73" s="107" t="s">
        <v>6</v>
      </c>
      <c r="D73" s="107" t="s">
        <v>37</v>
      </c>
      <c r="E73" s="108">
        <v>0</v>
      </c>
      <c r="F73" s="101">
        <v>8.4968773918817492E-2</v>
      </c>
      <c r="G73" s="102">
        <f>$G$149/$F$149*F73</f>
        <v>1300397.2423257441</v>
      </c>
    </row>
    <row r="74" spans="1:7" ht="20.25">
      <c r="A74" s="103" t="s">
        <v>189</v>
      </c>
      <c r="B74" s="104" t="s">
        <v>190</v>
      </c>
      <c r="C74" s="104" t="s">
        <v>8</v>
      </c>
      <c r="D74" s="104" t="s">
        <v>20</v>
      </c>
      <c r="E74" s="105">
        <v>0</v>
      </c>
      <c r="F74" s="101">
        <v>8.4820306931397568E-2</v>
      </c>
      <c r="G74" s="102">
        <f>$G$149/$F$149*F74</f>
        <v>1298125.0421737006</v>
      </c>
    </row>
    <row r="75" spans="1:7" ht="20.25">
      <c r="A75" s="103" t="s">
        <v>3</v>
      </c>
      <c r="B75" s="104" t="s">
        <v>324</v>
      </c>
      <c r="C75" s="104" t="s">
        <v>12</v>
      </c>
      <c r="D75" s="104" t="s">
        <v>20</v>
      </c>
      <c r="E75" s="105">
        <v>0</v>
      </c>
      <c r="F75" s="101">
        <v>8.4575709258583223E-2</v>
      </c>
      <c r="G75" s="102">
        <f>$G$149/$F$149*F75</f>
        <v>1294381.6182717509</v>
      </c>
    </row>
    <row r="76" spans="1:7" ht="20.25">
      <c r="A76" s="103" t="s">
        <v>272</v>
      </c>
      <c r="B76" s="104" t="s">
        <v>320</v>
      </c>
      <c r="C76" s="104" t="s">
        <v>13</v>
      </c>
      <c r="D76" s="104" t="s">
        <v>20</v>
      </c>
      <c r="E76" s="105">
        <v>0</v>
      </c>
      <c r="F76" s="101">
        <v>8.3576227400899872E-2</v>
      </c>
      <c r="G76" s="102">
        <f>$G$149/$F$149*F76</f>
        <v>1279085.1347338355</v>
      </c>
    </row>
    <row r="77" spans="1:7" ht="20.25">
      <c r="A77" s="103" t="s">
        <v>121</v>
      </c>
      <c r="B77" s="104" t="s">
        <v>122</v>
      </c>
      <c r="C77" s="104" t="s">
        <v>119</v>
      </c>
      <c r="D77" s="104" t="s">
        <v>14</v>
      </c>
      <c r="E77" s="105">
        <v>0</v>
      </c>
      <c r="F77" s="101">
        <v>7.3390724495986048E-2</v>
      </c>
      <c r="G77" s="102">
        <f>$G$149/$F$149*F77</f>
        <v>1123201.9875684336</v>
      </c>
    </row>
    <row r="78" spans="1:7" ht="20.25">
      <c r="A78" s="103" t="s">
        <v>165</v>
      </c>
      <c r="B78" s="104" t="s">
        <v>166</v>
      </c>
      <c r="C78" s="104" t="s">
        <v>19</v>
      </c>
      <c r="D78" s="104" t="s">
        <v>20</v>
      </c>
      <c r="E78" s="105">
        <v>0</v>
      </c>
      <c r="F78" s="101">
        <v>7.2226699525055671E-2</v>
      </c>
      <c r="G78" s="102">
        <f>$G$149/$F$149*F78</f>
        <v>1105387.2682029121</v>
      </c>
    </row>
    <row r="79" spans="1:7" ht="20.25">
      <c r="A79" s="103" t="s">
        <v>38</v>
      </c>
      <c r="B79" s="104" t="s">
        <v>39</v>
      </c>
      <c r="C79" s="104" t="s">
        <v>6</v>
      </c>
      <c r="D79" s="104" t="s">
        <v>37</v>
      </c>
      <c r="E79" s="105">
        <v>0</v>
      </c>
      <c r="F79" s="101">
        <v>7.1020099477759641E-2</v>
      </c>
      <c r="G79" s="102">
        <f>$G$149/$F$149*F79</f>
        <v>1086920.9622680636</v>
      </c>
    </row>
    <row r="80" spans="1:7" ht="20.25">
      <c r="A80" s="103" t="s">
        <v>247</v>
      </c>
      <c r="B80" s="104" t="s">
        <v>248</v>
      </c>
      <c r="C80" s="104" t="s">
        <v>63</v>
      </c>
      <c r="D80" s="104" t="s">
        <v>20</v>
      </c>
      <c r="E80" s="105">
        <v>1</v>
      </c>
      <c r="F80" s="101">
        <v>6.5739837015222791E-2</v>
      </c>
      <c r="G80" s="102">
        <f>$G$149/$F$149*F80</f>
        <v>1006109.6426696482</v>
      </c>
    </row>
    <row r="81" spans="1:7" ht="20.25">
      <c r="A81" s="106" t="s">
        <v>302</v>
      </c>
      <c r="B81" s="107" t="s">
        <v>296</v>
      </c>
      <c r="C81" s="107" t="s">
        <v>13</v>
      </c>
      <c r="D81" s="107" t="s">
        <v>198</v>
      </c>
      <c r="E81" s="108">
        <v>0</v>
      </c>
      <c r="F81" s="101">
        <v>6.570481362173744E-2</v>
      </c>
      <c r="G81" s="102">
        <f>$G$149/$F$149*F81</f>
        <v>1005573.6301770029</v>
      </c>
    </row>
    <row r="82" spans="1:7" ht="20.25">
      <c r="A82" s="103" t="s">
        <v>150</v>
      </c>
      <c r="B82" s="104" t="s">
        <v>151</v>
      </c>
      <c r="C82" s="104" t="s">
        <v>9</v>
      </c>
      <c r="D82" s="104" t="s">
        <v>20</v>
      </c>
      <c r="E82" s="105">
        <v>0</v>
      </c>
      <c r="F82" s="101">
        <v>6.4972118783743107E-2</v>
      </c>
      <c r="G82" s="102">
        <f>$G$149/$F$149*F82</f>
        <v>994360.16547873057</v>
      </c>
    </row>
    <row r="83" spans="1:7" ht="20.25">
      <c r="A83" s="103" t="s">
        <v>137</v>
      </c>
      <c r="B83" s="104" t="s">
        <v>138</v>
      </c>
      <c r="C83" s="104" t="s">
        <v>9</v>
      </c>
      <c r="D83" s="104" t="s">
        <v>20</v>
      </c>
      <c r="E83" s="105">
        <v>0</v>
      </c>
      <c r="F83" s="101">
        <v>6.3570545591238273E-2</v>
      </c>
      <c r="G83" s="102">
        <f>$G$149/$F$149*F83</f>
        <v>972909.90992729284</v>
      </c>
    </row>
    <row r="84" spans="1:7" ht="20.25">
      <c r="A84" s="103" t="s">
        <v>276</v>
      </c>
      <c r="B84" s="104" t="s">
        <v>277</v>
      </c>
      <c r="C84" s="104" t="s">
        <v>19</v>
      </c>
      <c r="D84" s="104" t="s">
        <v>20</v>
      </c>
      <c r="E84" s="105">
        <v>0</v>
      </c>
      <c r="F84" s="101">
        <v>6.3419494424076323E-2</v>
      </c>
      <c r="G84" s="102">
        <f>$G$149/$F$149*F84</f>
        <v>970598.16042017203</v>
      </c>
    </row>
    <row r="85" spans="1:7" ht="20.25">
      <c r="A85" s="103" t="s">
        <v>156</v>
      </c>
      <c r="B85" s="104" t="s">
        <v>157</v>
      </c>
      <c r="C85" s="104" t="s">
        <v>9</v>
      </c>
      <c r="D85" s="104" t="s">
        <v>20</v>
      </c>
      <c r="E85" s="105">
        <v>0</v>
      </c>
      <c r="F85" s="101">
        <v>6.3059435313723947E-2</v>
      </c>
      <c r="G85" s="102">
        <f>$G$149/$F$149*F85</f>
        <v>965087.66694613593</v>
      </c>
    </row>
    <row r="86" spans="1:7" ht="20.25">
      <c r="A86" s="103" t="s">
        <v>144</v>
      </c>
      <c r="B86" s="104" t="s">
        <v>145</v>
      </c>
      <c r="C86" s="104" t="s">
        <v>9</v>
      </c>
      <c r="D86" s="104" t="s">
        <v>20</v>
      </c>
      <c r="E86" s="105">
        <v>1</v>
      </c>
      <c r="F86" s="101">
        <v>6.1986021467439215E-2</v>
      </c>
      <c r="G86" s="102">
        <f>$G$149/$F$149*F86</f>
        <v>948659.69769102347</v>
      </c>
    </row>
    <row r="87" spans="1:7" ht="20.25">
      <c r="A87" s="103" t="s">
        <v>177</v>
      </c>
      <c r="B87" s="104" t="s">
        <v>178</v>
      </c>
      <c r="C87" s="104" t="s">
        <v>8</v>
      </c>
      <c r="D87" s="104" t="s">
        <v>20</v>
      </c>
      <c r="E87" s="105">
        <v>1</v>
      </c>
      <c r="F87" s="101">
        <v>6.1225678677799843E-2</v>
      </c>
      <c r="G87" s="102">
        <f>$G$149/$F$149*F87</f>
        <v>937023.09731105343</v>
      </c>
    </row>
    <row r="88" spans="1:7" ht="20.25">
      <c r="A88" s="103" t="s">
        <v>171</v>
      </c>
      <c r="B88" s="104" t="s">
        <v>172</v>
      </c>
      <c r="C88" s="104" t="s">
        <v>25</v>
      </c>
      <c r="D88" s="104" t="s">
        <v>20</v>
      </c>
      <c r="E88" s="105">
        <v>0</v>
      </c>
      <c r="F88" s="101">
        <v>6.0237998764531661E-2</v>
      </c>
      <c r="G88" s="102">
        <f>$G$149/$F$149*F88</f>
        <v>921907.23560941685</v>
      </c>
    </row>
    <row r="89" spans="1:7" ht="20.25">
      <c r="A89" s="103" t="s">
        <v>231</v>
      </c>
      <c r="B89" s="104" t="s">
        <v>232</v>
      </c>
      <c r="C89" s="104" t="s">
        <v>6</v>
      </c>
      <c r="D89" s="104" t="s">
        <v>20</v>
      </c>
      <c r="E89" s="105">
        <v>0</v>
      </c>
      <c r="F89" s="101">
        <v>5.2159806983758605E-2</v>
      </c>
      <c r="G89" s="102">
        <f>$G$149/$F$149*F89</f>
        <v>798275.24905477348</v>
      </c>
    </row>
    <row r="90" spans="1:7" ht="20.25">
      <c r="A90" s="103" t="s">
        <v>282</v>
      </c>
      <c r="B90" s="104" t="s">
        <v>89</v>
      </c>
      <c r="C90" s="104" t="s">
        <v>90</v>
      </c>
      <c r="D90" s="104" t="s">
        <v>20</v>
      </c>
      <c r="E90" s="105">
        <v>0</v>
      </c>
      <c r="F90" s="101">
        <v>5.1383009155965415E-2</v>
      </c>
      <c r="G90" s="102">
        <f>$G$149/$F$149*F90</f>
        <v>786386.81396834948</v>
      </c>
    </row>
    <row r="91" spans="1:7" ht="20.25">
      <c r="A91" s="103" t="s">
        <v>265</v>
      </c>
      <c r="B91" s="104" t="s">
        <v>319</v>
      </c>
      <c r="C91" s="104" t="s">
        <v>13</v>
      </c>
      <c r="D91" s="104" t="s">
        <v>20</v>
      </c>
      <c r="E91" s="105">
        <v>0</v>
      </c>
      <c r="F91" s="101">
        <v>4.6346700707841755E-2</v>
      </c>
      <c r="G91" s="102">
        <f>$G$149/$F$149*F91</f>
        <v>709309.06745762296</v>
      </c>
    </row>
    <row r="92" spans="1:7" ht="20.25">
      <c r="A92" s="103" t="s">
        <v>270</v>
      </c>
      <c r="B92" s="104" t="s">
        <v>271</v>
      </c>
      <c r="C92" s="104" t="s">
        <v>13</v>
      </c>
      <c r="D92" s="104" t="s">
        <v>20</v>
      </c>
      <c r="E92" s="105">
        <v>1</v>
      </c>
      <c r="F92" s="101">
        <v>4.5238466522074035E-2</v>
      </c>
      <c r="G92" s="102">
        <f>$G$149/$F$149*F92</f>
        <v>692348.19333226024</v>
      </c>
    </row>
    <row r="93" spans="1:7" ht="20.25">
      <c r="A93" s="103" t="s">
        <v>233</v>
      </c>
      <c r="B93" s="104" t="s">
        <v>326</v>
      </c>
      <c r="C93" s="104" t="s">
        <v>6</v>
      </c>
      <c r="D93" s="104" t="s">
        <v>37</v>
      </c>
      <c r="E93" s="105">
        <v>0</v>
      </c>
      <c r="F93" s="101">
        <v>4.481287786006509E-2</v>
      </c>
      <c r="G93" s="102">
        <f>$G$149/$F$149*F93</f>
        <v>685834.80850961583</v>
      </c>
    </row>
    <row r="94" spans="1:7" ht="20.25">
      <c r="A94" s="103" t="s">
        <v>173</v>
      </c>
      <c r="B94" s="104" t="s">
        <v>174</v>
      </c>
      <c r="C94" s="104" t="s">
        <v>25</v>
      </c>
      <c r="D94" s="104" t="s">
        <v>20</v>
      </c>
      <c r="E94" s="105">
        <v>1</v>
      </c>
      <c r="F94" s="101">
        <v>4.295547869061718E-2</v>
      </c>
      <c r="G94" s="102">
        <f>$G$149/$F$149*F94</f>
        <v>657408.40376761125</v>
      </c>
    </row>
    <row r="95" spans="1:7" ht="20.25">
      <c r="A95" s="103" t="s">
        <v>125</v>
      </c>
      <c r="B95" s="104" t="s">
        <v>321</v>
      </c>
      <c r="C95" s="104" t="s">
        <v>15</v>
      </c>
      <c r="D95" s="104" t="s">
        <v>20</v>
      </c>
      <c r="E95" s="105">
        <v>0</v>
      </c>
      <c r="F95" s="101">
        <v>4.2219544783527782E-2</v>
      </c>
      <c r="G95" s="102">
        <f>$G$149/$F$149*F95</f>
        <v>646145.36701686995</v>
      </c>
    </row>
    <row r="96" spans="1:7" ht="20.25">
      <c r="A96" s="103" t="s">
        <v>146</v>
      </c>
      <c r="B96" s="104" t="s">
        <v>147</v>
      </c>
      <c r="C96" s="104" t="s">
        <v>10</v>
      </c>
      <c r="D96" s="104" t="s">
        <v>20</v>
      </c>
      <c r="E96" s="105">
        <v>1</v>
      </c>
      <c r="F96" s="101">
        <v>3.7109500912638579E-2</v>
      </c>
      <c r="G96" s="113">
        <f>$G$149/$F$149*F96</f>
        <v>567939.14311375865</v>
      </c>
    </row>
    <row r="97" spans="1:7" ht="20.25">
      <c r="A97" s="103" t="s">
        <v>130</v>
      </c>
      <c r="B97" s="104" t="s">
        <v>131</v>
      </c>
      <c r="C97" s="104" t="s">
        <v>7</v>
      </c>
      <c r="D97" s="104" t="s">
        <v>20</v>
      </c>
      <c r="E97" s="105">
        <v>0</v>
      </c>
      <c r="F97" s="101">
        <v>3.5984368935902851E-2</v>
      </c>
      <c r="G97" s="102">
        <f>$G$149/$F$149*F97</f>
        <v>550719.65820983879</v>
      </c>
    </row>
    <row r="98" spans="1:7" ht="20.25">
      <c r="A98" s="103" t="s">
        <v>253</v>
      </c>
      <c r="B98" s="104" t="s">
        <v>316</v>
      </c>
      <c r="C98" s="104" t="s">
        <v>13</v>
      </c>
      <c r="D98" s="104" t="s">
        <v>20</v>
      </c>
      <c r="E98" s="105">
        <v>0</v>
      </c>
      <c r="F98" s="101">
        <v>2.723469115480872E-2</v>
      </c>
      <c r="G98" s="102">
        <f>$G$149/$F$149*F98</f>
        <v>416810.97231253865</v>
      </c>
    </row>
    <row r="99" spans="1:7" ht="20.25">
      <c r="A99" s="103" t="s">
        <v>238</v>
      </c>
      <c r="B99" s="104" t="s">
        <v>239</v>
      </c>
      <c r="C99" s="104" t="s">
        <v>50</v>
      </c>
      <c r="D99" s="104" t="s">
        <v>20</v>
      </c>
      <c r="E99" s="105">
        <v>1</v>
      </c>
      <c r="F99" s="101">
        <v>2.6472694994910083E-2</v>
      </c>
      <c r="G99" s="102">
        <f>$G$149/$F$149*F99</f>
        <v>405149.06807061395</v>
      </c>
    </row>
    <row r="100" spans="1:7" ht="20.25">
      <c r="A100" s="103" t="s">
        <v>216</v>
      </c>
      <c r="B100" s="104" t="s">
        <v>217</v>
      </c>
      <c r="C100" s="104" t="s">
        <v>18</v>
      </c>
      <c r="D100" s="104" t="s">
        <v>20</v>
      </c>
      <c r="E100" s="105">
        <v>2</v>
      </c>
      <c r="F100" s="101">
        <v>2.6024129458448435E-2</v>
      </c>
      <c r="G100" s="113">
        <f>$G$149/$F$149*F100</f>
        <v>398284.03566265648</v>
      </c>
    </row>
    <row r="101" spans="1:7" ht="20.25">
      <c r="A101" s="103" t="s">
        <v>152</v>
      </c>
      <c r="B101" s="104" t="s">
        <v>153</v>
      </c>
      <c r="C101" s="104" t="s">
        <v>9</v>
      </c>
      <c r="D101" s="104" t="s">
        <v>20</v>
      </c>
      <c r="E101" s="105">
        <v>2</v>
      </c>
      <c r="F101" s="101">
        <v>2.4340185346729881E-2</v>
      </c>
      <c r="G101" s="113">
        <f>$G$149/$F$149*F101</f>
        <v>372512.25883083238</v>
      </c>
    </row>
    <row r="102" spans="1:7" ht="20.25">
      <c r="A102" s="103" t="s">
        <v>73</v>
      </c>
      <c r="B102" s="104" t="s">
        <v>74</v>
      </c>
      <c r="C102" s="104" t="s">
        <v>75</v>
      </c>
      <c r="D102" s="104" t="s">
        <v>291</v>
      </c>
      <c r="E102" s="105">
        <v>2</v>
      </c>
      <c r="F102" s="101">
        <v>2.0991736387119802E-2</v>
      </c>
      <c r="G102" s="113">
        <f>$G$149/$F$149*F102</f>
        <v>321266.21169702604</v>
      </c>
    </row>
    <row r="103" spans="1:7" ht="20.25">
      <c r="A103" s="103" t="s">
        <v>259</v>
      </c>
      <c r="B103" s="104" t="s">
        <v>260</v>
      </c>
      <c r="C103" s="104" t="s">
        <v>13</v>
      </c>
      <c r="D103" s="104" t="s">
        <v>20</v>
      </c>
      <c r="E103" s="105">
        <v>1</v>
      </c>
      <c r="F103" s="101">
        <v>2.0720128558473595E-2</v>
      </c>
      <c r="G103" s="113">
        <f>$G$149/$F$149*F103</f>
        <v>317109.41320416948</v>
      </c>
    </row>
    <row r="104" spans="1:7" ht="20.25">
      <c r="A104" s="103" t="s">
        <v>184</v>
      </c>
      <c r="B104" s="104" t="s">
        <v>0</v>
      </c>
      <c r="C104" s="104" t="s">
        <v>7</v>
      </c>
      <c r="D104" s="104" t="s">
        <v>20</v>
      </c>
      <c r="E104" s="105">
        <v>0</v>
      </c>
      <c r="F104" s="101">
        <v>1.9692557101011147E-2</v>
      </c>
      <c r="G104" s="102">
        <f>$G$149/$F$149*F104</f>
        <v>301383.03481893445</v>
      </c>
    </row>
    <row r="105" spans="1:7" ht="20.25">
      <c r="A105" s="103" t="s">
        <v>163</v>
      </c>
      <c r="B105" s="104" t="s">
        <v>164</v>
      </c>
      <c r="C105" s="104" t="s">
        <v>19</v>
      </c>
      <c r="D105" s="104" t="s">
        <v>20</v>
      </c>
      <c r="E105" s="105">
        <v>1</v>
      </c>
      <c r="F105" s="101">
        <v>1.88082143104298E-2</v>
      </c>
      <c r="G105" s="113">
        <f>$G$149/$F$149*F105</f>
        <v>287848.68716268387</v>
      </c>
    </row>
    <row r="106" spans="1:7" ht="20.25">
      <c r="A106" s="103" t="s">
        <v>218</v>
      </c>
      <c r="B106" s="104" t="s">
        <v>219</v>
      </c>
      <c r="C106" s="104" t="s">
        <v>13</v>
      </c>
      <c r="D106" s="104" t="s">
        <v>20</v>
      </c>
      <c r="E106" s="105">
        <v>1</v>
      </c>
      <c r="F106" s="101">
        <v>1.8171399102746663E-2</v>
      </c>
      <c r="G106" s="113">
        <f>$G$149/$F$149*F106</f>
        <v>278102.60396353755</v>
      </c>
    </row>
    <row r="107" spans="1:7" ht="20.25">
      <c r="A107" s="103" t="s">
        <v>55</v>
      </c>
      <c r="B107" s="104" t="s">
        <v>56</v>
      </c>
      <c r="C107" s="104" t="s">
        <v>7</v>
      </c>
      <c r="D107" s="104" t="s">
        <v>20</v>
      </c>
      <c r="E107" s="105">
        <v>2</v>
      </c>
      <c r="F107" s="101">
        <v>1.7735781087323748E-2</v>
      </c>
      <c r="G107" s="102">
        <f>$G$149/$F$149*F107</f>
        <v>271435.7257700896</v>
      </c>
    </row>
    <row r="108" spans="1:7" ht="20.25">
      <c r="A108" s="103" t="s">
        <v>230</v>
      </c>
      <c r="B108" s="104" t="s">
        <v>325</v>
      </c>
      <c r="C108" s="104" t="s">
        <v>6</v>
      </c>
      <c r="D108" s="104" t="s">
        <v>20</v>
      </c>
      <c r="E108" s="105">
        <v>0</v>
      </c>
      <c r="F108" s="101">
        <v>0</v>
      </c>
      <c r="G108" s="102">
        <f>$G$149/$F$149*F108</f>
        <v>0</v>
      </c>
    </row>
    <row r="109" spans="1:7" ht="20.25">
      <c r="A109" s="103" t="s">
        <v>48</v>
      </c>
      <c r="B109" s="104" t="s">
        <v>49</v>
      </c>
      <c r="C109" s="104" t="s">
        <v>50</v>
      </c>
      <c r="D109" s="104" t="s">
        <v>20</v>
      </c>
      <c r="E109" s="105">
        <v>2</v>
      </c>
      <c r="F109" s="101">
        <v>0</v>
      </c>
      <c r="G109" s="102">
        <f>$G$149/$F$149*F109</f>
        <v>0</v>
      </c>
    </row>
    <row r="110" spans="1:7" ht="20.25">
      <c r="A110" s="103" t="s">
        <v>234</v>
      </c>
      <c r="B110" s="104" t="s">
        <v>235</v>
      </c>
      <c r="C110" s="104" t="s">
        <v>6</v>
      </c>
      <c r="D110" s="104" t="s">
        <v>20</v>
      </c>
      <c r="E110" s="105">
        <v>1</v>
      </c>
      <c r="F110" s="101">
        <v>0</v>
      </c>
      <c r="G110" s="102">
        <f>$G$149/$F$149*F110</f>
        <v>0</v>
      </c>
    </row>
    <row r="111" spans="1:7" ht="20.25">
      <c r="A111" s="103" t="s">
        <v>64</v>
      </c>
      <c r="B111" s="104" t="s">
        <v>65</v>
      </c>
      <c r="C111" s="104" t="s">
        <v>66</v>
      </c>
      <c r="D111" s="104" t="s">
        <v>20</v>
      </c>
      <c r="E111" s="105">
        <v>1</v>
      </c>
      <c r="F111" s="101">
        <v>0</v>
      </c>
      <c r="G111" s="102">
        <f>$G$149/$F$149*F111</f>
        <v>0</v>
      </c>
    </row>
    <row r="112" spans="1:7" ht="20.25">
      <c r="A112" s="103" t="s">
        <v>59</v>
      </c>
      <c r="B112" s="104" t="s">
        <v>60</v>
      </c>
      <c r="C112" s="104" t="s">
        <v>19</v>
      </c>
      <c r="D112" s="104" t="s">
        <v>20</v>
      </c>
      <c r="E112" s="105">
        <v>1</v>
      </c>
      <c r="F112" s="101">
        <v>0</v>
      </c>
      <c r="G112" s="102">
        <f>$G$149/$F$149*F112</f>
        <v>0</v>
      </c>
    </row>
    <row r="113" spans="1:7" ht="20.25">
      <c r="A113" s="103" t="s">
        <v>35</v>
      </c>
      <c r="B113" s="104" t="s">
        <v>36</v>
      </c>
      <c r="C113" s="104" t="s">
        <v>6</v>
      </c>
      <c r="D113" s="104" t="s">
        <v>37</v>
      </c>
      <c r="E113" s="105">
        <v>0</v>
      </c>
      <c r="F113" s="101">
        <v>0</v>
      </c>
      <c r="G113" s="102">
        <f>$G$149/$F$149*F113</f>
        <v>0</v>
      </c>
    </row>
    <row r="114" spans="1:7" ht="20.25">
      <c r="A114" s="103" t="s">
        <v>167</v>
      </c>
      <c r="B114" s="104" t="s">
        <v>168</v>
      </c>
      <c r="C114" s="104" t="s">
        <v>11</v>
      </c>
      <c r="D114" s="104" t="s">
        <v>20</v>
      </c>
      <c r="E114" s="105">
        <v>2</v>
      </c>
      <c r="F114" s="101">
        <v>0</v>
      </c>
      <c r="G114" s="102">
        <f>$G$149/$F$149*F114</f>
        <v>0</v>
      </c>
    </row>
    <row r="115" spans="1:7" ht="20.25">
      <c r="A115" s="103" t="s">
        <v>4</v>
      </c>
      <c r="B115" s="104" t="s">
        <v>5</v>
      </c>
      <c r="C115" s="104" t="s">
        <v>8</v>
      </c>
      <c r="D115" s="104" t="s">
        <v>20</v>
      </c>
      <c r="E115" s="105">
        <v>2</v>
      </c>
      <c r="F115" s="101">
        <v>0</v>
      </c>
      <c r="G115" s="102">
        <f>$G$149/$F$149*F115</f>
        <v>0</v>
      </c>
    </row>
    <row r="116" spans="1:7" ht="20.25">
      <c r="A116" s="103" t="s">
        <v>226</v>
      </c>
      <c r="B116" s="104" t="s">
        <v>227</v>
      </c>
      <c r="C116" s="104" t="s">
        <v>10</v>
      </c>
      <c r="D116" s="104" t="s">
        <v>20</v>
      </c>
      <c r="E116" s="105">
        <v>1</v>
      </c>
      <c r="F116" s="101">
        <v>0</v>
      </c>
      <c r="G116" s="102">
        <f>$G$149/$F$149*F116</f>
        <v>0</v>
      </c>
    </row>
    <row r="117" spans="1:7" ht="20.25">
      <c r="A117" s="103" t="s">
        <v>94</v>
      </c>
      <c r="B117" s="104" t="s">
        <v>95</v>
      </c>
      <c r="C117" s="104" t="s">
        <v>7</v>
      </c>
      <c r="D117" s="104" t="s">
        <v>291</v>
      </c>
      <c r="E117" s="105">
        <v>2</v>
      </c>
      <c r="F117" s="101">
        <v>0</v>
      </c>
      <c r="G117" s="102">
        <f>$G$149/$F$149*F117</f>
        <v>0</v>
      </c>
    </row>
    <row r="118" spans="1:7" ht="20.25">
      <c r="A118" s="103" t="s">
        <v>257</v>
      </c>
      <c r="B118" s="104" t="s">
        <v>258</v>
      </c>
      <c r="C118" s="104" t="s">
        <v>13</v>
      </c>
      <c r="D118" s="104" t="s">
        <v>20</v>
      </c>
      <c r="E118" s="105">
        <v>2</v>
      </c>
      <c r="F118" s="101">
        <v>0</v>
      </c>
      <c r="G118" s="102">
        <f>$G$149/$F$149*F118</f>
        <v>0</v>
      </c>
    </row>
    <row r="119" spans="1:7" ht="20.25">
      <c r="A119" s="103" t="s">
        <v>228</v>
      </c>
      <c r="B119" s="104" t="s">
        <v>229</v>
      </c>
      <c r="C119" s="104" t="s">
        <v>6</v>
      </c>
      <c r="D119" s="104" t="s">
        <v>20</v>
      </c>
      <c r="E119" s="105">
        <v>0</v>
      </c>
      <c r="F119" s="101">
        <v>0</v>
      </c>
      <c r="G119" s="102">
        <f>$G$149/$F$149*F119</f>
        <v>0</v>
      </c>
    </row>
    <row r="120" spans="1:7" ht="20.25">
      <c r="A120" s="103" t="s">
        <v>256</v>
      </c>
      <c r="B120" s="104" t="s">
        <v>317</v>
      </c>
      <c r="C120" s="104" t="s">
        <v>13</v>
      </c>
      <c r="D120" s="104" t="s">
        <v>20</v>
      </c>
      <c r="E120" s="105">
        <v>0</v>
      </c>
      <c r="F120" s="101">
        <v>0</v>
      </c>
      <c r="G120" s="102">
        <f>$G$149/$F$149*F120</f>
        <v>0</v>
      </c>
    </row>
    <row r="121" spans="1:7" ht="20.25">
      <c r="A121" s="103" t="s">
        <v>40</v>
      </c>
      <c r="B121" s="104" t="s">
        <v>41</v>
      </c>
      <c r="C121" s="104" t="s">
        <v>6</v>
      </c>
      <c r="D121" s="104" t="s">
        <v>20</v>
      </c>
      <c r="E121" s="105">
        <v>2</v>
      </c>
      <c r="F121" s="101">
        <v>0</v>
      </c>
      <c r="G121" s="102">
        <f>$G$149/$F$149*F121</f>
        <v>0</v>
      </c>
    </row>
    <row r="122" spans="1:7" ht="20.25">
      <c r="A122" s="103" t="s">
        <v>80</v>
      </c>
      <c r="B122" s="104" t="s">
        <v>81</v>
      </c>
      <c r="C122" s="104" t="s">
        <v>19</v>
      </c>
      <c r="D122" s="104" t="s">
        <v>291</v>
      </c>
      <c r="E122" s="105">
        <v>1</v>
      </c>
      <c r="F122" s="101">
        <v>0</v>
      </c>
      <c r="G122" s="102">
        <f>$G$149/$F$149*F122</f>
        <v>0</v>
      </c>
    </row>
    <row r="123" spans="1:7" ht="20.25">
      <c r="A123" s="103" t="s">
        <v>220</v>
      </c>
      <c r="B123" s="104" t="s">
        <v>221</v>
      </c>
      <c r="C123" s="104" t="s">
        <v>13</v>
      </c>
      <c r="D123" s="104" t="s">
        <v>20</v>
      </c>
      <c r="E123" s="105">
        <v>1</v>
      </c>
      <c r="F123" s="101">
        <v>0</v>
      </c>
      <c r="G123" s="102">
        <f>$G$149/$F$149*F123</f>
        <v>0</v>
      </c>
    </row>
    <row r="124" spans="1:7" ht="20.25">
      <c r="A124" s="103" t="s">
        <v>185</v>
      </c>
      <c r="B124" s="104" t="s">
        <v>186</v>
      </c>
      <c r="C124" s="104" t="s">
        <v>8</v>
      </c>
      <c r="D124" s="104" t="s">
        <v>20</v>
      </c>
      <c r="E124" s="105">
        <v>1</v>
      </c>
      <c r="F124" s="101">
        <v>0</v>
      </c>
      <c r="G124" s="102">
        <f>$G$149/$F$149*F124</f>
        <v>0</v>
      </c>
    </row>
    <row r="125" spans="1:7" ht="20.25">
      <c r="A125" s="103" t="s">
        <v>261</v>
      </c>
      <c r="B125" s="104" t="s">
        <v>262</v>
      </c>
      <c r="C125" s="104" t="s">
        <v>13</v>
      </c>
      <c r="D125" s="104" t="s">
        <v>20</v>
      </c>
      <c r="E125" s="105">
        <v>2</v>
      </c>
      <c r="F125" s="101">
        <v>0</v>
      </c>
      <c r="G125" s="102">
        <f>$G$149/$F$149*F125</f>
        <v>0</v>
      </c>
    </row>
    <row r="126" spans="1:7" ht="20.25">
      <c r="A126" s="103" t="s">
        <v>88</v>
      </c>
      <c r="B126" s="104" t="s">
        <v>181</v>
      </c>
      <c r="C126" s="104" t="s">
        <v>11</v>
      </c>
      <c r="D126" s="104" t="s">
        <v>20</v>
      </c>
      <c r="E126" s="105">
        <v>1</v>
      </c>
      <c r="F126" s="101">
        <v>0</v>
      </c>
      <c r="G126" s="102">
        <f>$G$149/$F$149*F126</f>
        <v>0</v>
      </c>
    </row>
    <row r="127" spans="1:7" ht="20.25">
      <c r="A127" s="103" t="s">
        <v>251</v>
      </c>
      <c r="B127" s="104" t="s">
        <v>252</v>
      </c>
      <c r="C127" s="104" t="s">
        <v>13</v>
      </c>
      <c r="D127" s="104" t="s">
        <v>20</v>
      </c>
      <c r="E127" s="105">
        <v>2</v>
      </c>
      <c r="F127" s="101">
        <v>0</v>
      </c>
      <c r="G127" s="102">
        <f>$G$149/$F$149*F127</f>
        <v>0</v>
      </c>
    </row>
    <row r="128" spans="1:7" ht="20.25">
      <c r="A128" s="103" t="s">
        <v>111</v>
      </c>
      <c r="B128" s="104" t="s">
        <v>112</v>
      </c>
      <c r="C128" s="104" t="s">
        <v>19</v>
      </c>
      <c r="D128" s="104" t="s">
        <v>20</v>
      </c>
      <c r="E128" s="105">
        <v>1</v>
      </c>
      <c r="F128" s="101">
        <v>0</v>
      </c>
      <c r="G128" s="102">
        <f>$G$149/$F$149*F128</f>
        <v>0</v>
      </c>
    </row>
    <row r="129" spans="1:7" ht="20.25">
      <c r="A129" s="103" t="s">
        <v>148</v>
      </c>
      <c r="B129" s="104" t="s">
        <v>149</v>
      </c>
      <c r="C129" s="104" t="s">
        <v>10</v>
      </c>
      <c r="D129" s="104" t="s">
        <v>20</v>
      </c>
      <c r="E129" s="105">
        <v>2</v>
      </c>
      <c r="F129" s="101">
        <v>0</v>
      </c>
      <c r="G129" s="102">
        <f>$G$149/$F$149*F129</f>
        <v>0</v>
      </c>
    </row>
    <row r="130" spans="1:7" ht="20.25">
      <c r="A130" s="103" t="s">
        <v>84</v>
      </c>
      <c r="B130" s="104" t="s">
        <v>85</v>
      </c>
      <c r="C130" s="104" t="s">
        <v>19</v>
      </c>
      <c r="D130" s="104" t="s">
        <v>291</v>
      </c>
      <c r="E130" s="105">
        <v>2</v>
      </c>
      <c r="F130" s="101">
        <v>0</v>
      </c>
      <c r="G130" s="102">
        <f>$G$149/$F$149*F130</f>
        <v>0</v>
      </c>
    </row>
    <row r="131" spans="1:7" ht="20.25">
      <c r="A131" s="103" t="s">
        <v>69</v>
      </c>
      <c r="B131" s="104" t="s">
        <v>70</v>
      </c>
      <c r="C131" s="104" t="s">
        <v>7</v>
      </c>
      <c r="D131" s="104" t="s">
        <v>20</v>
      </c>
      <c r="E131" s="105">
        <v>2</v>
      </c>
      <c r="F131" s="101">
        <v>0</v>
      </c>
      <c r="G131" s="102">
        <f>$G$149/$F$149*F131</f>
        <v>0</v>
      </c>
    </row>
    <row r="132" spans="1:7" ht="20.25">
      <c r="A132" s="103" t="s">
        <v>91</v>
      </c>
      <c r="B132" s="104" t="s">
        <v>92</v>
      </c>
      <c r="C132" s="104" t="s">
        <v>90</v>
      </c>
      <c r="D132" s="104" t="s">
        <v>20</v>
      </c>
      <c r="E132" s="105">
        <v>1</v>
      </c>
      <c r="F132" s="101">
        <v>0</v>
      </c>
      <c r="G132" s="102">
        <f>$G$149/$F$149*F132</f>
        <v>0</v>
      </c>
    </row>
    <row r="133" spans="1:7" ht="20.25">
      <c r="A133" s="103" t="s">
        <v>245</v>
      </c>
      <c r="B133" s="104" t="s">
        <v>246</v>
      </c>
      <c r="C133" s="104" t="s">
        <v>15</v>
      </c>
      <c r="D133" s="104" t="s">
        <v>20</v>
      </c>
      <c r="E133" s="105">
        <v>2</v>
      </c>
      <c r="F133" s="101">
        <v>0</v>
      </c>
      <c r="G133" s="102">
        <f>$G$149/$F$149*F133</f>
        <v>0</v>
      </c>
    </row>
    <row r="134" spans="1:7" ht="20.25">
      <c r="A134" s="103" t="s">
        <v>266</v>
      </c>
      <c r="B134" s="104" t="s">
        <v>267</v>
      </c>
      <c r="C134" s="104" t="s">
        <v>13</v>
      </c>
      <c r="D134" s="104" t="s">
        <v>20</v>
      </c>
      <c r="E134" s="105">
        <v>0</v>
      </c>
      <c r="F134" s="101">
        <v>0</v>
      </c>
      <c r="G134" s="102">
        <f>$G$149/$F$149*F134</f>
        <v>0</v>
      </c>
    </row>
    <row r="135" spans="1:7" ht="20.25">
      <c r="A135" s="103" t="s">
        <v>268</v>
      </c>
      <c r="B135" s="104" t="s">
        <v>269</v>
      </c>
      <c r="C135" s="104" t="s">
        <v>13</v>
      </c>
      <c r="D135" s="104" t="s">
        <v>20</v>
      </c>
      <c r="E135" s="105">
        <v>2</v>
      </c>
      <c r="F135" s="101">
        <v>0</v>
      </c>
      <c r="G135" s="102">
        <f>$G$149/$F$149*F135</f>
        <v>0</v>
      </c>
    </row>
    <row r="136" spans="1:7" ht="20.25">
      <c r="A136" s="103" t="s">
        <v>120</v>
      </c>
      <c r="B136" s="104" t="s">
        <v>309</v>
      </c>
      <c r="C136" s="104" t="s">
        <v>119</v>
      </c>
      <c r="D136" s="104" t="s">
        <v>20</v>
      </c>
      <c r="E136" s="105">
        <v>2</v>
      </c>
      <c r="F136" s="101">
        <v>0</v>
      </c>
      <c r="G136" s="102">
        <f>$G$149/$F$149*F136</f>
        <v>0</v>
      </c>
    </row>
    <row r="137" spans="1:7" ht="20.25">
      <c r="A137" s="103" t="s">
        <v>187</v>
      </c>
      <c r="B137" s="104" t="s">
        <v>188</v>
      </c>
      <c r="C137" s="104" t="s">
        <v>17</v>
      </c>
      <c r="D137" s="104" t="s">
        <v>20</v>
      </c>
      <c r="E137" s="105">
        <v>1</v>
      </c>
      <c r="F137" s="101">
        <v>0</v>
      </c>
      <c r="G137" s="102">
        <f>$G$149/$F$149*F137</f>
        <v>0</v>
      </c>
    </row>
    <row r="138" spans="1:7" ht="20.25">
      <c r="A138" s="103" t="s">
        <v>126</v>
      </c>
      <c r="B138" s="104" t="s">
        <v>127</v>
      </c>
      <c r="C138" s="104" t="s">
        <v>15</v>
      </c>
      <c r="D138" s="104" t="s">
        <v>20</v>
      </c>
      <c r="E138" s="105">
        <v>2</v>
      </c>
      <c r="F138" s="101">
        <v>0</v>
      </c>
      <c r="G138" s="102">
        <f>$G$149/$F$149*F138</f>
        <v>0</v>
      </c>
    </row>
    <row r="139" spans="1:7" ht="20.25">
      <c r="A139" s="103" t="s">
        <v>191</v>
      </c>
      <c r="B139" s="104" t="s">
        <v>192</v>
      </c>
      <c r="C139" s="104" t="s">
        <v>8</v>
      </c>
      <c r="D139" s="104" t="s">
        <v>20</v>
      </c>
      <c r="E139" s="105">
        <v>2</v>
      </c>
      <c r="F139" s="101">
        <v>0</v>
      </c>
      <c r="G139" s="102">
        <f>$G$149/$F$149*F139</f>
        <v>0</v>
      </c>
    </row>
    <row r="140" spans="1:7" ht="20.25">
      <c r="A140" s="103" t="s">
        <v>57</v>
      </c>
      <c r="B140" s="104" t="s">
        <v>58</v>
      </c>
      <c r="C140" s="104" t="s">
        <v>7</v>
      </c>
      <c r="D140" s="104" t="s">
        <v>20</v>
      </c>
      <c r="E140" s="105">
        <v>2</v>
      </c>
      <c r="F140" s="101">
        <v>0</v>
      </c>
      <c r="G140" s="102">
        <f>$G$149/$F$149*F140</f>
        <v>0</v>
      </c>
    </row>
    <row r="141" spans="1:7" ht="20.25">
      <c r="A141" s="103" t="s">
        <v>115</v>
      </c>
      <c r="B141" s="104" t="s">
        <v>116</v>
      </c>
      <c r="C141" s="104" t="s">
        <v>16</v>
      </c>
      <c r="D141" s="104" t="s">
        <v>20</v>
      </c>
      <c r="E141" s="105">
        <v>2</v>
      </c>
      <c r="F141" s="101">
        <v>0</v>
      </c>
      <c r="G141" s="102">
        <f>$G$149/$F$149*F141</f>
        <v>0</v>
      </c>
    </row>
    <row r="142" spans="1:7" ht="20.25">
      <c r="A142" s="103" t="s">
        <v>193</v>
      </c>
      <c r="B142" s="104" t="s">
        <v>194</v>
      </c>
      <c r="C142" s="104" t="s">
        <v>8</v>
      </c>
      <c r="D142" s="104" t="s">
        <v>20</v>
      </c>
      <c r="E142" s="105">
        <v>2</v>
      </c>
      <c r="F142" s="101">
        <v>0</v>
      </c>
      <c r="G142" s="102">
        <f>$G$149/$F$149*F142</f>
        <v>0</v>
      </c>
    </row>
    <row r="143" spans="1:7" ht="20.25">
      <c r="A143" s="103" t="s">
        <v>128</v>
      </c>
      <c r="B143" s="104" t="s">
        <v>129</v>
      </c>
      <c r="C143" s="104" t="s">
        <v>7</v>
      </c>
      <c r="D143" s="104" t="s">
        <v>20</v>
      </c>
      <c r="E143" s="105">
        <v>2</v>
      </c>
      <c r="F143" s="101">
        <v>0</v>
      </c>
      <c r="G143" s="102">
        <f>$G$149/$F$149*F143</f>
        <v>0</v>
      </c>
    </row>
    <row r="144" spans="1:7" ht="20.25">
      <c r="A144" s="103" t="s">
        <v>31</v>
      </c>
      <c r="B144" s="104" t="s">
        <v>32</v>
      </c>
      <c r="C144" s="104" t="s">
        <v>8</v>
      </c>
      <c r="D144" s="104" t="s">
        <v>20</v>
      </c>
      <c r="E144" s="105">
        <v>2</v>
      </c>
      <c r="F144" s="101">
        <v>0</v>
      </c>
      <c r="G144" s="102">
        <f>$G$149/$F$149*F144</f>
        <v>0</v>
      </c>
    </row>
    <row r="145" spans="1:7" ht="20.25">
      <c r="A145" s="103" t="s">
        <v>212</v>
      </c>
      <c r="B145" s="104" t="s">
        <v>213</v>
      </c>
      <c r="C145" s="104" t="s">
        <v>18</v>
      </c>
      <c r="D145" s="104" t="s">
        <v>291</v>
      </c>
      <c r="E145" s="105">
        <v>2</v>
      </c>
      <c r="F145" s="101">
        <v>0</v>
      </c>
      <c r="G145" s="102">
        <f>$G$149/$F$149*F145</f>
        <v>0</v>
      </c>
    </row>
    <row r="146" spans="1:7" ht="20.25">
      <c r="A146" s="103" t="s">
        <v>139</v>
      </c>
      <c r="B146" s="104" t="s">
        <v>140</v>
      </c>
      <c r="C146" s="104" t="s">
        <v>9</v>
      </c>
      <c r="D146" s="104" t="s">
        <v>20</v>
      </c>
      <c r="E146" s="105">
        <v>2</v>
      </c>
      <c r="F146" s="101">
        <v>0</v>
      </c>
      <c r="G146" s="102">
        <f>$G$149/$F$149*F146</f>
        <v>0</v>
      </c>
    </row>
    <row r="147" spans="1:7" ht="20.25">
      <c r="A147" s="103" t="s">
        <v>1</v>
      </c>
      <c r="B147" s="104" t="s">
        <v>2</v>
      </c>
      <c r="C147" s="104" t="s">
        <v>17</v>
      </c>
      <c r="D147" s="104" t="s">
        <v>20</v>
      </c>
      <c r="E147" s="105">
        <v>2</v>
      </c>
      <c r="F147" s="101">
        <v>0</v>
      </c>
      <c r="G147" s="102">
        <f>$G$149/$F$149*F147</f>
        <v>0</v>
      </c>
    </row>
    <row r="148" spans="1:7" ht="20.25">
      <c r="A148" s="114"/>
      <c r="B148" s="115" t="s">
        <v>336</v>
      </c>
      <c r="C148" s="115" t="s">
        <v>13</v>
      </c>
      <c r="D148" s="115" t="s">
        <v>20</v>
      </c>
      <c r="E148" s="116">
        <v>0</v>
      </c>
      <c r="F148" s="117" t="s">
        <v>345</v>
      </c>
      <c r="G148" s="118"/>
    </row>
    <row r="149" spans="1:7" s="11" customFormat="1" ht="20.25">
      <c r="A149" s="119"/>
      <c r="B149" s="120" t="s">
        <v>337</v>
      </c>
      <c r="C149" s="119"/>
      <c r="D149" s="119"/>
      <c r="E149" s="119"/>
      <c r="F149" s="121">
        <f>SUM(F2:F148)</f>
        <v>99.761348042745752</v>
      </c>
      <c r="G149" s="122">
        <v>1526788912</v>
      </c>
    </row>
    <row r="150" spans="1:7" ht="20.25">
      <c r="A150" s="104"/>
      <c r="B150" s="104"/>
      <c r="C150" s="104"/>
      <c r="D150" s="104"/>
      <c r="E150" s="104"/>
      <c r="F150" s="123"/>
      <c r="G150" s="119"/>
    </row>
    <row r="151" spans="1:7" ht="20.25">
      <c r="A151" s="104"/>
      <c r="B151" s="104"/>
      <c r="C151" s="104"/>
      <c r="D151" s="104"/>
      <c r="E151" s="104"/>
      <c r="F151" s="123"/>
      <c r="G151" s="120"/>
    </row>
    <row r="152" spans="1:7" ht="20.25" hidden="1">
      <c r="A152" s="104"/>
      <c r="B152" s="104"/>
      <c r="C152" s="104"/>
      <c r="D152" s="104"/>
      <c r="E152" s="104"/>
      <c r="F152" s="123"/>
      <c r="G152" s="124">
        <v>1397931870</v>
      </c>
    </row>
    <row r="153" spans="1:7" ht="20.25" hidden="1">
      <c r="A153" s="104"/>
      <c r="B153" s="104"/>
      <c r="C153" s="104"/>
      <c r="D153" s="104"/>
      <c r="E153" s="104"/>
      <c r="F153" s="124"/>
      <c r="G153" s="124">
        <v>257714083.25331926</v>
      </c>
    </row>
    <row r="154" spans="1:7" ht="20.25" hidden="1">
      <c r="A154" s="104"/>
      <c r="B154" s="104"/>
      <c r="C154" s="104"/>
      <c r="D154" s="104"/>
      <c r="E154" s="104"/>
      <c r="F154" s="123"/>
      <c r="G154" s="124">
        <v>67000000</v>
      </c>
    </row>
    <row r="155" spans="1:7" ht="20.25" hidden="1">
      <c r="A155" s="104"/>
      <c r="B155" s="104"/>
      <c r="C155" s="104"/>
      <c r="D155" s="104"/>
      <c r="E155" s="104"/>
      <c r="F155" s="123"/>
      <c r="G155" s="124">
        <v>12930000</v>
      </c>
    </row>
    <row r="156" spans="1:7" ht="20.25" hidden="1">
      <c r="A156" s="104"/>
      <c r="B156" s="104"/>
      <c r="C156" s="104"/>
      <c r="D156" s="104"/>
      <c r="E156" s="104"/>
      <c r="F156" s="123"/>
      <c r="G156" s="122">
        <f>G152+G153-(G154+G155)</f>
        <v>1575715953.2533193</v>
      </c>
    </row>
    <row r="157" spans="1:7" ht="20.25" hidden="1">
      <c r="A157" s="104"/>
      <c r="B157" s="104"/>
      <c r="C157" s="104"/>
      <c r="D157" s="104"/>
      <c r="E157" s="104"/>
      <c r="F157" s="123"/>
      <c r="G157" s="122">
        <f>G153/2</f>
        <v>128857041.62665963</v>
      </c>
    </row>
    <row r="158" spans="1:7" ht="20.25" hidden="1">
      <c r="A158" s="104"/>
      <c r="B158" s="104"/>
      <c r="C158" s="104"/>
      <c r="D158" s="104"/>
      <c r="E158" s="104"/>
      <c r="F158" s="123"/>
      <c r="G158" s="122">
        <f>G152+G157</f>
        <v>1526788911.6266596</v>
      </c>
    </row>
    <row r="159" spans="1:7" ht="20.25" hidden="1">
      <c r="A159" s="104"/>
      <c r="B159" s="104"/>
      <c r="C159" s="104"/>
      <c r="D159" s="104"/>
      <c r="E159" s="104"/>
      <c r="F159" s="123"/>
      <c r="G159" s="122">
        <f>G157-(67000000+12930000)</f>
        <v>48927041.626659632</v>
      </c>
    </row>
    <row r="160" spans="1:7" ht="20.25" hidden="1">
      <c r="A160" s="104"/>
      <c r="B160" s="104"/>
      <c r="C160" s="104"/>
      <c r="D160" s="104"/>
      <c r="E160" s="104"/>
      <c r="F160" s="123"/>
      <c r="G160" s="122">
        <f>G159+G155</f>
        <v>61857041.626659632</v>
      </c>
    </row>
    <row r="161" spans="7:7" hidden="1">
      <c r="G161" s="92"/>
    </row>
  </sheetData>
  <autoFilter ref="D1:D153"/>
  <phoneticPr fontId="7" type="noConversion"/>
  <printOptions horizontalCentered="1" verticalCentered="1"/>
  <pageMargins left="0" right="0" top="0.39370078740157483" bottom="0" header="0" footer="0"/>
  <pageSetup paperSize="8" scale="38" orientation="portrait" horizontalDpi="4294967292" verticalDpi="4294967292" r:id="rId1"/>
  <headerFooter>
    <oddHeader>&amp;C&amp;"Times New Roman,Normal"&amp;12Crédits part modulable 2015</oddHeader>
    <oddFooter>&amp;LDGOS PF4&amp;R08/06/2015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Enseignement</vt:lpstr>
      <vt:lpstr>Publications</vt:lpstr>
      <vt:lpstr>Essais</vt:lpstr>
      <vt:lpstr>Inclusions-P</vt:lpstr>
      <vt:lpstr>Inclusions-I</vt:lpstr>
      <vt:lpstr>Score-global</vt:lpstr>
      <vt:lpstr>Credits-PM-2015</vt:lpstr>
      <vt:lpstr>'Credits-PM-2015'!Zone_d_impression</vt:lpstr>
      <vt:lpstr>Enseignement!Zone_d_impression</vt:lpstr>
      <vt:lpstr>Essais!Zone_d_impression</vt:lpstr>
      <vt:lpstr>'Inclusions-I'!Zone_d_impression</vt:lpstr>
      <vt:lpstr>'Inclusions-P'!Zone_d_impression</vt:lpstr>
      <vt:lpstr>Publications!Zone_d_impression</vt:lpstr>
      <vt:lpstr>'Score-global'!Zone_d_impression</vt:lpstr>
    </vt:vector>
  </TitlesOfParts>
  <Company>Chru-Lille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Devos</dc:creator>
  <cp:lastModifiedBy>agalauppaci</cp:lastModifiedBy>
  <cp:lastPrinted>2015-06-08T13:14:22Z</cp:lastPrinted>
  <dcterms:created xsi:type="dcterms:W3CDTF">2014-12-04T06:32:13Z</dcterms:created>
  <dcterms:modified xsi:type="dcterms:W3CDTF">2015-06-08T13:14:24Z</dcterms:modified>
</cp:coreProperties>
</file>